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15" windowHeight="7815"/>
  </bookViews>
  <sheets>
    <sheet name="RENDICION ENERO - MARZO" sheetId="1" r:id="rId1"/>
    <sheet name="ITEM 4.7 Y 4.8 " sheetId="2" r:id="rId2"/>
  </sheets>
  <definedNames>
    <definedName name="_xlnm.Print_Area" localSheetId="1">'ITEM 4.7 Y 4.8 '!$A$1:$G$1123</definedName>
  </definedNames>
  <calcPr calcId="125725"/>
</workbook>
</file>

<file path=xl/calcChain.xml><?xml version="1.0" encoding="utf-8"?>
<calcChain xmlns="http://schemas.openxmlformats.org/spreadsheetml/2006/main">
  <c r="F1122" i="2"/>
  <c r="F1121"/>
  <c r="F1120"/>
  <c r="F1119"/>
  <c r="F1118"/>
  <c r="F1117"/>
  <c r="F1116"/>
  <c r="F1115"/>
  <c r="F1114"/>
  <c r="F1113"/>
  <c r="F1112"/>
  <c r="F1111"/>
  <c r="F1110"/>
  <c r="F1109"/>
  <c r="F1061"/>
  <c r="F1059"/>
  <c r="F1058"/>
  <c r="F1057"/>
  <c r="F1056"/>
  <c r="F1055"/>
  <c r="F1053"/>
  <c r="F1048"/>
  <c r="F1046"/>
  <c r="F1045"/>
  <c r="F1050" s="1"/>
  <c r="F1043"/>
  <c r="F1038"/>
  <c r="F1040" s="1"/>
  <c r="F1047" s="1"/>
  <c r="F1052" s="1"/>
  <c r="F1054" s="1"/>
  <c r="F1037"/>
  <c r="F1036"/>
  <c r="F1035"/>
  <c r="F1033"/>
  <c r="F1032"/>
  <c r="F1044" s="1"/>
  <c r="F1051" s="1"/>
  <c r="F1029"/>
  <c r="F1027"/>
  <c r="D1026"/>
  <c r="D1004"/>
  <c r="D994"/>
  <c r="D988"/>
  <c r="D982"/>
  <c r="D975"/>
  <c r="F972"/>
  <c r="D970"/>
  <c r="D969"/>
  <c r="F967"/>
  <c r="D967"/>
  <c r="F959"/>
  <c r="F1026" s="1"/>
  <c r="D958"/>
  <c r="F950"/>
  <c r="F988" s="1"/>
  <c r="D942"/>
  <c r="F936"/>
  <c r="F975" s="1"/>
  <c r="F935"/>
  <c r="F970" s="1"/>
  <c r="F934"/>
  <c r="F969" s="1"/>
  <c r="D934"/>
  <c r="F932"/>
  <c r="F930"/>
  <c r="F965" s="1"/>
  <c r="D930"/>
  <c r="D965" s="1"/>
  <c r="D928"/>
  <c r="D963" s="1"/>
  <c r="D927"/>
  <c r="D962" s="1"/>
  <c r="F925"/>
  <c r="F1028" s="1"/>
  <c r="F921"/>
  <c r="F1004" s="1"/>
  <c r="F920"/>
  <c r="F958" s="1"/>
  <c r="F994" s="1"/>
  <c r="F919"/>
  <c r="F942" s="1"/>
  <c r="F982" s="1"/>
  <c r="F918"/>
  <c r="F916"/>
  <c r="F914"/>
  <c r="F928" s="1"/>
  <c r="F963" s="1"/>
  <c r="F913"/>
  <c r="F927" s="1"/>
  <c r="F962" s="1"/>
  <c r="F874"/>
  <c r="F873"/>
  <c r="F872"/>
  <c r="F871"/>
  <c r="F853"/>
  <c r="F869" s="1"/>
  <c r="F852"/>
  <c r="F850"/>
  <c r="F860" s="1"/>
  <c r="F861" s="1"/>
  <c r="F839"/>
  <c r="F840" s="1"/>
  <c r="F841" s="1"/>
  <c r="F855" s="1"/>
  <c r="F856" s="1"/>
  <c r="F857" s="1"/>
  <c r="F826"/>
  <c r="F827" s="1"/>
  <c r="F828" s="1"/>
  <c r="F829" s="1"/>
  <c r="F833" s="1"/>
  <c r="F834" s="1"/>
  <c r="F823"/>
  <c r="F822"/>
  <c r="F824" s="1"/>
  <c r="F825" s="1"/>
  <c r="F830" s="1"/>
  <c r="F831" s="1"/>
  <c r="F832" s="1"/>
  <c r="F842" s="1"/>
  <c r="F843" s="1"/>
  <c r="F844" s="1"/>
  <c r="F845" s="1"/>
  <c r="F846" s="1"/>
  <c r="F847" s="1"/>
  <c r="F848" s="1"/>
  <c r="F862" s="1"/>
  <c r="F863" s="1"/>
  <c r="F864" s="1"/>
  <c r="F865" s="1"/>
  <c r="F866" s="1"/>
  <c r="F867" s="1"/>
  <c r="F868" s="1"/>
  <c r="F821"/>
  <c r="F820"/>
  <c r="F819"/>
  <c r="F818"/>
  <c r="F817"/>
  <c r="F816"/>
  <c r="F838" s="1"/>
  <c r="F858" s="1"/>
  <c r="F815"/>
  <c r="F837" s="1"/>
  <c r="F859" s="1"/>
  <c r="F808"/>
  <c r="F809" s="1"/>
  <c r="F810" s="1"/>
  <c r="F811" s="1"/>
  <c r="F812" s="1"/>
  <c r="F800"/>
  <c r="F801" s="1"/>
  <c r="F802" s="1"/>
  <c r="F803" s="1"/>
  <c r="F804" s="1"/>
  <c r="F805" s="1"/>
  <c r="F806" s="1"/>
  <c r="F807" s="1"/>
  <c r="F796"/>
  <c r="F797" s="1"/>
  <c r="F798" s="1"/>
  <c r="F799" s="1"/>
  <c r="D792"/>
  <c r="F789"/>
  <c r="F790" s="1"/>
  <c r="F791" s="1"/>
  <c r="F785"/>
  <c r="F786" s="1"/>
  <c r="F787" s="1"/>
  <c r="F788" s="1"/>
  <c r="F784"/>
  <c r="F781"/>
  <c r="F782" s="1"/>
  <c r="F783" s="1"/>
  <c r="F752"/>
  <c r="F753" s="1"/>
  <c r="F754" s="1"/>
  <c r="F755" s="1"/>
  <c r="F792" s="1"/>
  <c r="F793" s="1"/>
  <c r="F794" s="1"/>
  <c r="F795" s="1"/>
  <c r="F751"/>
  <c r="F757" s="1"/>
  <c r="D751"/>
  <c r="F749"/>
  <c r="F723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19"/>
  <c r="F720" s="1"/>
  <c r="F721" s="1"/>
  <c r="F722" s="1"/>
  <c r="F758" s="1"/>
  <c r="F759" s="1"/>
  <c r="F718"/>
  <c r="D713"/>
  <c r="D714" s="1"/>
  <c r="C713"/>
  <c r="C714" s="1"/>
  <c r="C710"/>
  <c r="D709"/>
  <c r="C709"/>
  <c r="D708"/>
  <c r="C708"/>
  <c r="C705"/>
  <c r="C704"/>
  <c r="F703"/>
  <c r="F704" s="1"/>
  <c r="F705" s="1"/>
  <c r="D703"/>
  <c r="D704" s="1"/>
  <c r="D705" s="1"/>
  <c r="B701"/>
  <c r="B702" s="1"/>
  <c r="D700"/>
  <c r="D701" s="1"/>
  <c r="D702" s="1"/>
  <c r="C700"/>
  <c r="C701" s="1"/>
  <c r="C702" s="1"/>
  <c r="D698"/>
  <c r="C698"/>
  <c r="B698"/>
  <c r="F697"/>
  <c r="F698" s="1"/>
  <c r="C695"/>
  <c r="D693"/>
  <c r="F691"/>
  <c r="F712" s="1"/>
  <c r="F713" s="1"/>
  <c r="F714" s="1"/>
  <c r="F689"/>
  <c r="F690" s="1"/>
  <c r="F699" s="1"/>
  <c r="F700" s="1"/>
  <c r="F701" s="1"/>
  <c r="F702" s="1"/>
  <c r="D689"/>
  <c r="D690" s="1"/>
  <c r="F688"/>
  <c r="C685"/>
  <c r="D684"/>
  <c r="D683"/>
  <c r="C683"/>
  <c r="C684" s="1"/>
  <c r="D681"/>
  <c r="C681"/>
  <c r="F680"/>
  <c r="F681" s="1"/>
  <c r="F706" s="1"/>
  <c r="D678"/>
  <c r="F677"/>
  <c r="F678" s="1"/>
  <c r="F694" s="1"/>
  <c r="F695" s="1"/>
  <c r="F673"/>
  <c r="F687" s="1"/>
  <c r="F715" s="1"/>
  <c r="F672"/>
  <c r="F685" s="1"/>
  <c r="F686" s="1"/>
  <c r="F710" s="1"/>
  <c r="F711" s="1"/>
  <c r="F670"/>
  <c r="F671" s="1"/>
  <c r="F682" s="1"/>
  <c r="F683" s="1"/>
  <c r="F684" s="1"/>
  <c r="F707" s="1"/>
  <c r="F708" s="1"/>
  <c r="F709" s="1"/>
  <c r="F669"/>
  <c r="D669"/>
  <c r="D670" s="1"/>
  <c r="D671" s="1"/>
  <c r="C669"/>
  <c r="C670" s="1"/>
  <c r="C671" s="1"/>
  <c r="F668"/>
  <c r="F667"/>
  <c r="F666"/>
  <c r="F679" s="1"/>
  <c r="F665"/>
  <c r="F664"/>
  <c r="F676" s="1"/>
  <c r="F693" s="1"/>
  <c r="F696" l="1"/>
  <c r="F510" l="1"/>
  <c r="D662" s="1"/>
  <c r="F662" s="1"/>
  <c r="D510"/>
  <c r="F509"/>
  <c r="F505"/>
  <c r="D658" s="1"/>
  <c r="F658" s="1"/>
  <c r="F357"/>
  <c r="D507" s="1"/>
  <c r="F507" s="1"/>
  <c r="D508" s="1"/>
  <c r="F508" s="1"/>
  <c r="D660" s="1"/>
  <c r="F660" s="1"/>
  <c r="D661" s="1"/>
  <c r="F661" s="1"/>
  <c r="F356"/>
  <c r="D506" s="1"/>
  <c r="F506" s="1"/>
  <c r="D659" s="1"/>
  <c r="F659" s="1"/>
  <c r="F355"/>
  <c r="D503" s="1"/>
  <c r="F503" s="1"/>
  <c r="F354"/>
  <c r="D501" s="1"/>
  <c r="F501" s="1"/>
  <c r="D502" s="1"/>
  <c r="F502" s="1"/>
  <c r="D655" s="1"/>
  <c r="F655" s="1"/>
  <c r="D656" s="1"/>
  <c r="F656" s="1"/>
  <c r="D353"/>
  <c r="F353" s="1"/>
  <c r="D498" s="1"/>
  <c r="F498" s="1"/>
  <c r="D499" s="1"/>
  <c r="F499" s="1"/>
  <c r="D500" s="1"/>
  <c r="F500" s="1"/>
  <c r="D651" s="1"/>
  <c r="F651" s="1"/>
  <c r="D652" s="1"/>
  <c r="F652" s="1"/>
  <c r="D653" s="1"/>
  <c r="F653" s="1"/>
  <c r="D654" s="1"/>
  <c r="F654" s="1"/>
  <c r="C353"/>
  <c r="B353"/>
  <c r="F352"/>
  <c r="D351"/>
  <c r="F351" s="1"/>
  <c r="D495" s="1"/>
  <c r="F495" s="1"/>
  <c r="D496" s="1"/>
  <c r="F496" s="1"/>
  <c r="D497" s="1"/>
  <c r="F497" s="1"/>
  <c r="D649" s="1"/>
  <c r="F649" s="1"/>
  <c r="D650" s="1"/>
  <c r="F650" s="1"/>
  <c r="F350"/>
  <c r="F349"/>
  <c r="D494" s="1"/>
  <c r="F494" s="1"/>
  <c r="D648" s="1"/>
  <c r="F648" s="1"/>
  <c r="F218"/>
  <c r="D219" s="1"/>
  <c r="F219" s="1"/>
  <c r="D220" s="1"/>
  <c r="F220" s="1"/>
  <c r="D221" s="1"/>
  <c r="F221" s="1"/>
  <c r="D222" s="1"/>
  <c r="F222" s="1"/>
  <c r="D223" s="1"/>
  <c r="F223" s="1"/>
  <c r="D224" s="1"/>
  <c r="F224" s="1"/>
  <c r="D225" s="1"/>
  <c r="F225" s="1"/>
  <c r="D226" s="1"/>
  <c r="F226" s="1"/>
  <c r="D227" s="1"/>
  <c r="F227" s="1"/>
  <c r="D228" s="1"/>
  <c r="F228" s="1"/>
  <c r="D229" s="1"/>
  <c r="F229" s="1"/>
  <c r="D230" s="1"/>
  <c r="F230" s="1"/>
  <c r="D231" s="1"/>
  <c r="F231" s="1"/>
  <c r="D232" s="1"/>
  <c r="F232" s="1"/>
  <c r="D233" s="1"/>
  <c r="F233" s="1"/>
  <c r="D234" s="1"/>
  <c r="F234" s="1"/>
  <c r="D235" s="1"/>
  <c r="F235" s="1"/>
  <c r="D236" s="1"/>
  <c r="F236" s="1"/>
  <c r="D237" s="1"/>
  <c r="F237" s="1"/>
  <c r="D238" s="1"/>
  <c r="F238" s="1"/>
  <c r="D239" s="1"/>
  <c r="F239" s="1"/>
  <c r="D240" s="1"/>
  <c r="F240" s="1"/>
  <c r="D241" s="1"/>
  <c r="F241" s="1"/>
  <c r="D242" s="1"/>
  <c r="F242" s="1"/>
  <c r="D243" s="1"/>
  <c r="F243" s="1"/>
  <c r="D244" s="1"/>
  <c r="F244" s="1"/>
  <c r="D245" s="1"/>
  <c r="F245" s="1"/>
  <c r="D246" s="1"/>
  <c r="F246" s="1"/>
  <c r="D247" s="1"/>
  <c r="F247" s="1"/>
  <c r="D248" s="1"/>
  <c r="F248" s="1"/>
  <c r="D249" s="1"/>
  <c r="F249" s="1"/>
  <c r="D250" s="1"/>
  <c r="F250" s="1"/>
  <c r="D251" s="1"/>
  <c r="F251" s="1"/>
  <c r="D252" s="1"/>
  <c r="F252" s="1"/>
  <c r="D253" s="1"/>
  <c r="F253" s="1"/>
  <c r="D254" s="1"/>
  <c r="F254" s="1"/>
  <c r="D255" s="1"/>
  <c r="F255" s="1"/>
  <c r="D256" s="1"/>
  <c r="F256" s="1"/>
  <c r="D257" s="1"/>
  <c r="F257" s="1"/>
  <c r="D258" s="1"/>
  <c r="F258" s="1"/>
  <c r="D259" s="1"/>
  <c r="F259" s="1"/>
  <c r="D260" s="1"/>
  <c r="F260" s="1"/>
  <c r="D261" s="1"/>
  <c r="F261" s="1"/>
  <c r="D262" s="1"/>
  <c r="F262" s="1"/>
  <c r="D263" s="1"/>
  <c r="F263" s="1"/>
  <c r="D264" s="1"/>
  <c r="F264" s="1"/>
  <c r="D265" s="1"/>
  <c r="F265" s="1"/>
  <c r="D266" s="1"/>
  <c r="F266" s="1"/>
  <c r="D267" s="1"/>
  <c r="F267" s="1"/>
  <c r="D268" s="1"/>
  <c r="F268" s="1"/>
  <c r="D269" s="1"/>
  <c r="F269" s="1"/>
  <c r="D270" s="1"/>
  <c r="F270" s="1"/>
  <c r="D271" s="1"/>
  <c r="F271" s="1"/>
  <c r="D272" s="1"/>
  <c r="F272" s="1"/>
  <c r="D273" s="1"/>
  <c r="F273" s="1"/>
  <c r="D274" s="1"/>
  <c r="F274" s="1"/>
  <c r="D275" s="1"/>
  <c r="F275" s="1"/>
  <c r="D276" s="1"/>
  <c r="F276" s="1"/>
  <c r="D277" s="1"/>
  <c r="F277" s="1"/>
  <c r="D278" s="1"/>
  <c r="F278" s="1"/>
  <c r="D279" s="1"/>
  <c r="F279" s="1"/>
  <c r="D280" s="1"/>
  <c r="F280" s="1"/>
  <c r="D281" s="1"/>
  <c r="F281" s="1"/>
  <c r="D282" s="1"/>
  <c r="F282" s="1"/>
  <c r="D283" s="1"/>
  <c r="F283" s="1"/>
  <c r="D284" s="1"/>
  <c r="F284" s="1"/>
  <c r="D285" s="1"/>
  <c r="F285" s="1"/>
  <c r="D286" s="1"/>
  <c r="F286" s="1"/>
  <c r="D287" s="1"/>
  <c r="F287" s="1"/>
  <c r="D288" s="1"/>
  <c r="F288" s="1"/>
  <c r="D289" s="1"/>
  <c r="F289" s="1"/>
  <c r="D290" s="1"/>
  <c r="F290" s="1"/>
  <c r="D291" s="1"/>
  <c r="F291" s="1"/>
  <c r="D292" s="1"/>
  <c r="F292" s="1"/>
  <c r="D293" s="1"/>
  <c r="F293" s="1"/>
  <c r="D294" s="1"/>
  <c r="F294" s="1"/>
  <c r="D295" s="1"/>
  <c r="F295" s="1"/>
  <c r="D296" s="1"/>
  <c r="F296" s="1"/>
  <c r="D297" s="1"/>
  <c r="F297" s="1"/>
  <c r="D298" s="1"/>
  <c r="F298" s="1"/>
  <c r="D299" s="1"/>
  <c r="F299" s="1"/>
  <c r="D300" s="1"/>
  <c r="F300" s="1"/>
  <c r="D301" s="1"/>
  <c r="F301" s="1"/>
  <c r="D302" s="1"/>
  <c r="F302" s="1"/>
  <c r="D303" s="1"/>
  <c r="F303" s="1"/>
  <c r="D304" s="1"/>
  <c r="F304" s="1"/>
  <c r="D305" s="1"/>
  <c r="F305" s="1"/>
  <c r="D306" s="1"/>
  <c r="F306" s="1"/>
  <c r="D307" s="1"/>
  <c r="F307" s="1"/>
  <c r="D308" s="1"/>
  <c r="F308" s="1"/>
  <c r="D309" s="1"/>
  <c r="F309" s="1"/>
  <c r="D310" s="1"/>
  <c r="F310" s="1"/>
  <c r="D311" s="1"/>
  <c r="F311" s="1"/>
  <c r="D312" s="1"/>
  <c r="F312" s="1"/>
  <c r="D313" s="1"/>
  <c r="F313" s="1"/>
  <c r="D314" s="1"/>
  <c r="F314" s="1"/>
  <c r="D315" s="1"/>
  <c r="F315" s="1"/>
  <c r="D316" s="1"/>
  <c r="F316" s="1"/>
  <c r="D317" s="1"/>
  <c r="F317" s="1"/>
  <c r="D318" s="1"/>
  <c r="F318" s="1"/>
  <c r="D319" s="1"/>
  <c r="F319" s="1"/>
  <c r="D320" s="1"/>
  <c r="F320" s="1"/>
  <c r="D321" s="1"/>
  <c r="F321" s="1"/>
  <c r="D322" s="1"/>
  <c r="F322" s="1"/>
  <c r="D323" s="1"/>
  <c r="F323" s="1"/>
  <c r="D324" s="1"/>
  <c r="F324" s="1"/>
  <c r="D325" s="1"/>
  <c r="F325" s="1"/>
  <c r="D326" s="1"/>
  <c r="F326" s="1"/>
  <c r="D327" s="1"/>
  <c r="F327" s="1"/>
  <c r="D328" s="1"/>
  <c r="F328" s="1"/>
  <c r="D329" s="1"/>
  <c r="F329" s="1"/>
  <c r="D330" s="1"/>
  <c r="F330" s="1"/>
  <c r="D331" s="1"/>
  <c r="F331" s="1"/>
  <c r="D332" s="1"/>
  <c r="F332" s="1"/>
  <c r="D333" s="1"/>
  <c r="F333" s="1"/>
  <c r="D334" s="1"/>
  <c r="F334" s="1"/>
  <c r="D335" s="1"/>
  <c r="F335" s="1"/>
  <c r="D336" s="1"/>
  <c r="F336" s="1"/>
  <c r="D337" s="1"/>
  <c r="F337" s="1"/>
  <c r="D338" s="1"/>
  <c r="F338" s="1"/>
  <c r="D339" s="1"/>
  <c r="F339" s="1"/>
  <c r="D340" s="1"/>
  <c r="F340" s="1"/>
  <c r="D341" s="1"/>
  <c r="F341" s="1"/>
  <c r="D342" s="1"/>
  <c r="F342" s="1"/>
  <c r="D343" s="1"/>
  <c r="F343" s="1"/>
  <c r="D344" s="1"/>
  <c r="F344" s="1"/>
  <c r="D345" s="1"/>
  <c r="F345" s="1"/>
  <c r="D346" s="1"/>
  <c r="F346" s="1"/>
  <c r="D347" s="1"/>
  <c r="F347" s="1"/>
  <c r="D348" s="1"/>
  <c r="F348" s="1"/>
  <c r="D359" s="1"/>
  <c r="F359" s="1"/>
  <c r="D360" s="1"/>
  <c r="F360" s="1"/>
  <c r="D361" s="1"/>
  <c r="F361" s="1"/>
  <c r="D362" s="1"/>
  <c r="F362" s="1"/>
  <c r="D363" s="1"/>
  <c r="F363" s="1"/>
  <c r="D364" s="1"/>
  <c r="F364" s="1"/>
  <c r="D365" s="1"/>
  <c r="F365" s="1"/>
  <c r="D366" s="1"/>
  <c r="F366" s="1"/>
  <c r="D367" s="1"/>
  <c r="F367" s="1"/>
  <c r="D368" s="1"/>
  <c r="F368" s="1"/>
  <c r="D369" s="1"/>
  <c r="F369" s="1"/>
  <c r="D370" s="1"/>
  <c r="F370" s="1"/>
  <c r="D371" s="1"/>
  <c r="F371" s="1"/>
  <c r="D372" s="1"/>
  <c r="F372" s="1"/>
  <c r="D373" s="1"/>
  <c r="F373" s="1"/>
  <c r="D374" s="1"/>
  <c r="F374" s="1"/>
  <c r="D375" s="1"/>
  <c r="F375" s="1"/>
  <c r="D376" s="1"/>
  <c r="F376" s="1"/>
  <c r="D377" s="1"/>
  <c r="F377" s="1"/>
  <c r="D378" s="1"/>
  <c r="F378" s="1"/>
  <c r="D379" s="1"/>
  <c r="F379" s="1"/>
  <c r="D380" s="1"/>
  <c r="F380" s="1"/>
  <c r="D381" s="1"/>
  <c r="F381" s="1"/>
  <c r="D382" s="1"/>
  <c r="F382" s="1"/>
  <c r="D383" s="1"/>
  <c r="F383" s="1"/>
  <c r="D384" s="1"/>
  <c r="F384" s="1"/>
  <c r="D385" s="1"/>
  <c r="F385" s="1"/>
  <c r="D386" s="1"/>
  <c r="F386" s="1"/>
  <c r="D387" s="1"/>
  <c r="F387" s="1"/>
  <c r="D388" s="1"/>
  <c r="F388" s="1"/>
  <c r="D389" s="1"/>
  <c r="F389" s="1"/>
  <c r="D390" s="1"/>
  <c r="F390" s="1"/>
  <c r="D391" s="1"/>
  <c r="F391" s="1"/>
  <c r="D392" s="1"/>
  <c r="F392" s="1"/>
  <c r="D393" s="1"/>
  <c r="F393" s="1"/>
  <c r="D394" s="1"/>
  <c r="F394" s="1"/>
  <c r="D395" s="1"/>
  <c r="F395" s="1"/>
  <c r="D396" s="1"/>
  <c r="F396" s="1"/>
  <c r="D397" s="1"/>
  <c r="F397" s="1"/>
  <c r="D398" s="1"/>
  <c r="F398" s="1"/>
  <c r="D399" s="1"/>
  <c r="F399" s="1"/>
  <c r="D400" s="1"/>
  <c r="F400" s="1"/>
  <c r="D401" s="1"/>
  <c r="F401" s="1"/>
  <c r="D402" s="1"/>
  <c r="F402" s="1"/>
  <c r="D403" s="1"/>
  <c r="F403" s="1"/>
  <c r="D404" s="1"/>
  <c r="F404" s="1"/>
  <c r="D405" s="1"/>
  <c r="F405" s="1"/>
  <c r="D406" s="1"/>
  <c r="F406" s="1"/>
  <c r="D407" s="1"/>
  <c r="F407" s="1"/>
  <c r="D408" s="1"/>
  <c r="F408" s="1"/>
  <c r="D409" s="1"/>
  <c r="F409" s="1"/>
  <c r="D410" s="1"/>
  <c r="F410" s="1"/>
  <c r="D411" s="1"/>
  <c r="F411" s="1"/>
  <c r="D412" s="1"/>
  <c r="F412" s="1"/>
  <c r="D413" s="1"/>
  <c r="F413" s="1"/>
  <c r="D414" s="1"/>
  <c r="F414" s="1"/>
  <c r="D415" s="1"/>
  <c r="F415" s="1"/>
  <c r="D416" s="1"/>
  <c r="F416" s="1"/>
  <c r="D417" s="1"/>
  <c r="F417" s="1"/>
  <c r="D418" s="1"/>
  <c r="F418" s="1"/>
  <c r="D419" s="1"/>
  <c r="F419" s="1"/>
  <c r="D420" s="1"/>
  <c r="F420" s="1"/>
  <c r="D421" s="1"/>
  <c r="F421" s="1"/>
  <c r="D422" s="1"/>
  <c r="F422" s="1"/>
  <c r="D423" s="1"/>
  <c r="F423" s="1"/>
  <c r="D424" s="1"/>
  <c r="F424" s="1"/>
  <c r="D425" s="1"/>
  <c r="F425" s="1"/>
  <c r="D426" s="1"/>
  <c r="F426" s="1"/>
  <c r="D427" s="1"/>
  <c r="F427" s="1"/>
  <c r="D428" s="1"/>
  <c r="F428" s="1"/>
  <c r="D429" s="1"/>
  <c r="F429" s="1"/>
  <c r="D430" s="1"/>
  <c r="F430" s="1"/>
  <c r="D431" s="1"/>
  <c r="F431" s="1"/>
  <c r="D432" s="1"/>
  <c r="F432" s="1"/>
  <c r="D433" s="1"/>
  <c r="F433" s="1"/>
  <c r="D434" s="1"/>
  <c r="F434" s="1"/>
  <c r="D435" s="1"/>
  <c r="F435" s="1"/>
  <c r="D436" s="1"/>
  <c r="F436" s="1"/>
  <c r="D437" s="1"/>
  <c r="F437" s="1"/>
  <c r="D438" s="1"/>
  <c r="F438" s="1"/>
  <c r="D439" s="1"/>
  <c r="F439" s="1"/>
  <c r="D440" s="1"/>
  <c r="F440" s="1"/>
  <c r="D441" s="1"/>
  <c r="F441" s="1"/>
  <c r="D442" s="1"/>
  <c r="F442" s="1"/>
  <c r="D443" s="1"/>
  <c r="F443" s="1"/>
  <c r="D444" s="1"/>
  <c r="F444" s="1"/>
  <c r="D445" s="1"/>
  <c r="F445" s="1"/>
  <c r="D446" s="1"/>
  <c r="F446" s="1"/>
  <c r="D447" s="1"/>
  <c r="F447" s="1"/>
  <c r="D448" s="1"/>
  <c r="F448" s="1"/>
  <c r="D449" s="1"/>
  <c r="F449" s="1"/>
  <c r="D450" s="1"/>
  <c r="F450" s="1"/>
  <c r="D451" s="1"/>
  <c r="F451" s="1"/>
  <c r="D452" s="1"/>
  <c r="F452" s="1"/>
  <c r="D453" s="1"/>
  <c r="F453" s="1"/>
  <c r="D454" s="1"/>
  <c r="F454" s="1"/>
  <c r="D455" s="1"/>
  <c r="F455" s="1"/>
  <c r="D456" s="1"/>
  <c r="F456" s="1"/>
  <c r="D457" s="1"/>
  <c r="F457" s="1"/>
  <c r="D458" s="1"/>
  <c r="F458" s="1"/>
  <c r="D459" s="1"/>
  <c r="F459" s="1"/>
  <c r="D460" s="1"/>
  <c r="F460" s="1"/>
  <c r="D461" s="1"/>
  <c r="F461" s="1"/>
  <c r="D462" s="1"/>
  <c r="F462" s="1"/>
  <c r="D463" s="1"/>
  <c r="F463" s="1"/>
  <c r="D464" s="1"/>
  <c r="F464" s="1"/>
  <c r="D465" s="1"/>
  <c r="F465" s="1"/>
  <c r="D466" s="1"/>
  <c r="F466" s="1"/>
  <c r="D467" s="1"/>
  <c r="F467" s="1"/>
  <c r="D468" s="1"/>
  <c r="F468" s="1"/>
  <c r="D469" s="1"/>
  <c r="F469" s="1"/>
  <c r="D470" s="1"/>
  <c r="F470" s="1"/>
  <c r="D471" s="1"/>
  <c r="F471" s="1"/>
  <c r="D472" s="1"/>
  <c r="F472" s="1"/>
  <c r="D473" s="1"/>
  <c r="F473" s="1"/>
  <c r="D474" s="1"/>
  <c r="F474" s="1"/>
  <c r="D475" s="1"/>
  <c r="F475" s="1"/>
  <c r="D476" s="1"/>
  <c r="F476" s="1"/>
  <c r="D477" s="1"/>
  <c r="F477" s="1"/>
  <c r="D478" s="1"/>
  <c r="F478" s="1"/>
  <c r="D479" s="1"/>
  <c r="F479" s="1"/>
  <c r="D480" s="1"/>
  <c r="F480" s="1"/>
  <c r="D481" s="1"/>
  <c r="F481" s="1"/>
  <c r="D482" s="1"/>
  <c r="F482" s="1"/>
  <c r="D483" s="1"/>
  <c r="F483" s="1"/>
  <c r="D484" s="1"/>
  <c r="F484" s="1"/>
  <c r="D485" s="1"/>
  <c r="F485" s="1"/>
  <c r="D486" s="1"/>
  <c r="F486" s="1"/>
  <c r="D487" s="1"/>
  <c r="F487" s="1"/>
  <c r="D488" s="1"/>
  <c r="F488" s="1"/>
  <c r="D489" s="1"/>
  <c r="F489" s="1"/>
  <c r="D490" s="1"/>
  <c r="F490" s="1"/>
  <c r="D491" s="1"/>
  <c r="F491" s="1"/>
  <c r="D492" s="1"/>
  <c r="F492" s="1"/>
  <c r="D493" s="1"/>
  <c r="F493" s="1"/>
  <c r="D512" s="1"/>
  <c r="F512" s="1"/>
  <c r="D513" s="1"/>
  <c r="F513" s="1"/>
  <c r="D514" s="1"/>
  <c r="F514" s="1"/>
  <c r="D515" s="1"/>
  <c r="F515" s="1"/>
  <c r="D516" s="1"/>
  <c r="F516" s="1"/>
  <c r="D517" s="1"/>
  <c r="F517" s="1"/>
  <c r="D518" s="1"/>
  <c r="F518" s="1"/>
  <c r="D519" s="1"/>
  <c r="F519" s="1"/>
  <c r="D520" s="1"/>
  <c r="F520" s="1"/>
  <c r="D521" s="1"/>
  <c r="F521" s="1"/>
  <c r="D522" s="1"/>
  <c r="F522" s="1"/>
  <c r="D523" s="1"/>
  <c r="F523" s="1"/>
  <c r="D524" s="1"/>
  <c r="F524" s="1"/>
  <c r="D525" s="1"/>
  <c r="F525" s="1"/>
  <c r="D526" s="1"/>
  <c r="F526" s="1"/>
  <c r="D527" s="1"/>
  <c r="F527" s="1"/>
  <c r="D528" s="1"/>
  <c r="F528" s="1"/>
  <c r="D529" s="1"/>
  <c r="F529" s="1"/>
  <c r="D530" s="1"/>
  <c r="F530" s="1"/>
  <c r="D531" s="1"/>
  <c r="F531" s="1"/>
  <c r="D532" s="1"/>
  <c r="F532" s="1"/>
  <c r="D533" s="1"/>
  <c r="F533" s="1"/>
  <c r="D534" s="1"/>
  <c r="F534" s="1"/>
  <c r="D535" s="1"/>
  <c r="F535" s="1"/>
  <c r="D536" s="1"/>
  <c r="F536" s="1"/>
  <c r="D537" s="1"/>
  <c r="F537" s="1"/>
  <c r="D538" s="1"/>
  <c r="F538" s="1"/>
  <c r="D539" s="1"/>
  <c r="F539" s="1"/>
  <c r="D540" s="1"/>
  <c r="F540" s="1"/>
  <c r="D541" s="1"/>
  <c r="F541" s="1"/>
  <c r="D542" s="1"/>
  <c r="F542" s="1"/>
  <c r="D543" s="1"/>
  <c r="F543" s="1"/>
  <c r="D544" s="1"/>
  <c r="F544" s="1"/>
  <c r="D545" s="1"/>
  <c r="F545" s="1"/>
  <c r="D546" s="1"/>
  <c r="F546" s="1"/>
  <c r="D547" s="1"/>
  <c r="F547" s="1"/>
  <c r="D548" s="1"/>
  <c r="F548" s="1"/>
  <c r="D549" s="1"/>
  <c r="F549" s="1"/>
  <c r="D550" s="1"/>
  <c r="F550" s="1"/>
  <c r="D551" s="1"/>
  <c r="F551" s="1"/>
  <c r="D552" s="1"/>
  <c r="F552" s="1"/>
  <c r="D553" s="1"/>
  <c r="F553" s="1"/>
  <c r="D554" s="1"/>
  <c r="F554" s="1"/>
  <c r="D555" s="1"/>
  <c r="F555" s="1"/>
  <c r="D556" s="1"/>
  <c r="F556" s="1"/>
  <c r="D557" s="1"/>
  <c r="F557" s="1"/>
  <c r="D558" s="1"/>
  <c r="F558" s="1"/>
  <c r="D559" s="1"/>
  <c r="F559" s="1"/>
  <c r="D560" s="1"/>
  <c r="F560" s="1"/>
  <c r="D561" s="1"/>
  <c r="F561" s="1"/>
  <c r="D562" s="1"/>
  <c r="F562" s="1"/>
  <c r="D563" s="1"/>
  <c r="F563" s="1"/>
  <c r="D564" s="1"/>
  <c r="F564" s="1"/>
  <c r="D565" s="1"/>
  <c r="F565" s="1"/>
  <c r="D566" s="1"/>
  <c r="F566" s="1"/>
  <c r="D567" s="1"/>
  <c r="F567" s="1"/>
  <c r="D568" s="1"/>
  <c r="F568" s="1"/>
  <c r="D569" s="1"/>
  <c r="F569" s="1"/>
  <c r="D570" s="1"/>
  <c r="F570" s="1"/>
  <c r="D571" s="1"/>
  <c r="F571" s="1"/>
  <c r="D572" s="1"/>
  <c r="F572" s="1"/>
  <c r="D573" s="1"/>
  <c r="F573" s="1"/>
  <c r="D574" s="1"/>
  <c r="F574" s="1"/>
  <c r="D575" s="1"/>
  <c r="F575" s="1"/>
  <c r="D576" s="1"/>
  <c r="F576" s="1"/>
  <c r="D577" s="1"/>
  <c r="F577" s="1"/>
  <c r="D578" s="1"/>
  <c r="F578" s="1"/>
  <c r="D579" s="1"/>
  <c r="F579" s="1"/>
  <c r="D580" s="1"/>
  <c r="F580" s="1"/>
  <c r="D581" s="1"/>
  <c r="F581" s="1"/>
  <c r="D582" s="1"/>
  <c r="F582" s="1"/>
  <c r="D583" s="1"/>
  <c r="F583" s="1"/>
  <c r="D584" s="1"/>
  <c r="F584" s="1"/>
  <c r="D585" s="1"/>
  <c r="F585" s="1"/>
  <c r="D586" s="1"/>
  <c r="F586" s="1"/>
  <c r="D587" s="1"/>
  <c r="F587" s="1"/>
  <c r="D588" s="1"/>
  <c r="F588" s="1"/>
  <c r="D589" s="1"/>
  <c r="F589" s="1"/>
  <c r="D590" s="1"/>
  <c r="F590" s="1"/>
  <c r="D591" s="1"/>
  <c r="F591" s="1"/>
  <c r="D592" s="1"/>
  <c r="F592" s="1"/>
  <c r="D593" s="1"/>
  <c r="F593" s="1"/>
  <c r="D594" s="1"/>
  <c r="F594" s="1"/>
  <c r="D595" s="1"/>
  <c r="F595" s="1"/>
  <c r="D596" s="1"/>
  <c r="F596" s="1"/>
  <c r="D597" s="1"/>
  <c r="F597" s="1"/>
  <c r="D598" s="1"/>
  <c r="F598" s="1"/>
  <c r="D599" s="1"/>
  <c r="F599" s="1"/>
  <c r="D600" s="1"/>
  <c r="F600" s="1"/>
  <c r="D601" s="1"/>
  <c r="F601" s="1"/>
  <c r="D602" s="1"/>
  <c r="F602" s="1"/>
  <c r="D603" s="1"/>
  <c r="F603" s="1"/>
  <c r="D604" s="1"/>
  <c r="F604" s="1"/>
  <c r="D605" s="1"/>
  <c r="F605" s="1"/>
  <c r="D606" s="1"/>
  <c r="F606" s="1"/>
  <c r="D607" s="1"/>
  <c r="F607" s="1"/>
  <c r="D608" s="1"/>
  <c r="F608" s="1"/>
  <c r="D609" s="1"/>
  <c r="F609" s="1"/>
  <c r="D610" s="1"/>
  <c r="F610" s="1"/>
  <c r="D611" s="1"/>
  <c r="F611" s="1"/>
  <c r="D612" s="1"/>
  <c r="F612" s="1"/>
  <c r="D613" s="1"/>
  <c r="F613" s="1"/>
  <c r="D614" s="1"/>
  <c r="F614" s="1"/>
  <c r="D615" s="1"/>
  <c r="F615" s="1"/>
  <c r="D616" s="1"/>
  <c r="F616" s="1"/>
  <c r="D617" s="1"/>
  <c r="F617" s="1"/>
  <c r="D618" s="1"/>
  <c r="F618" s="1"/>
  <c r="D619" s="1"/>
  <c r="F619" s="1"/>
  <c r="D620" s="1"/>
  <c r="F620" s="1"/>
  <c r="D621" s="1"/>
  <c r="F621" s="1"/>
  <c r="D622" s="1"/>
  <c r="F622" s="1"/>
  <c r="D623" s="1"/>
  <c r="F623" s="1"/>
  <c r="D624" s="1"/>
  <c r="F624" s="1"/>
  <c r="D625" s="1"/>
  <c r="F625" s="1"/>
  <c r="D626" s="1"/>
  <c r="F626" s="1"/>
  <c r="D627" s="1"/>
  <c r="F627" s="1"/>
  <c r="D628" s="1"/>
  <c r="F628" s="1"/>
  <c r="D629" s="1"/>
  <c r="F629" s="1"/>
  <c r="D630" s="1"/>
  <c r="F630" s="1"/>
  <c r="D631" s="1"/>
  <c r="F631" s="1"/>
  <c r="D632" s="1"/>
  <c r="F632" s="1"/>
  <c r="D633" s="1"/>
  <c r="F633" s="1"/>
  <c r="D634" s="1"/>
  <c r="F634" s="1"/>
  <c r="D635" s="1"/>
  <c r="F635" s="1"/>
  <c r="D636" s="1"/>
  <c r="F636" s="1"/>
  <c r="D637" s="1"/>
  <c r="F637" s="1"/>
  <c r="D638" s="1"/>
  <c r="F638" s="1"/>
  <c r="D639" s="1"/>
  <c r="F639" s="1"/>
  <c r="D640" s="1"/>
  <c r="F640" s="1"/>
  <c r="D641" s="1"/>
  <c r="F641" s="1"/>
  <c r="D642" s="1"/>
  <c r="F642" s="1"/>
  <c r="D643" s="1"/>
  <c r="F643" s="1"/>
  <c r="D644" s="1"/>
  <c r="F644" s="1"/>
  <c r="D645" s="1"/>
  <c r="F645" s="1"/>
  <c r="D646" s="1"/>
  <c r="F646" s="1"/>
  <c r="D647" s="1"/>
  <c r="F647" s="1"/>
  <c r="D504" l="1"/>
  <c r="F504"/>
  <c r="D657" s="1"/>
  <c r="F657" s="1"/>
  <c r="A21" l="1"/>
  <c r="A22" s="1"/>
  <c r="A23" s="1"/>
  <c r="A24" s="1"/>
  <c r="A25" s="1"/>
  <c r="E19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</calcChain>
</file>

<file path=xl/sharedStrings.xml><?xml version="1.0" encoding="utf-8"?>
<sst xmlns="http://schemas.openxmlformats.org/spreadsheetml/2006/main" count="1701" uniqueCount="620">
  <si>
    <t>MATRIZ DE INFORMACIÓN MINIMA PARA INFORME PARCIAL DE RENDICIÓN DE CUENTAS AL CIUDADANO</t>
  </si>
  <si>
    <t>1- PRESENTACIÓN</t>
  </si>
  <si>
    <t>Institución:</t>
  </si>
  <si>
    <t>Periodo del informe:</t>
  </si>
  <si>
    <t>Misión institucional</t>
  </si>
  <si>
    <t>Qué es la institución (en lenguaje sencillo, menos de 100 palabras)</t>
  </si>
  <si>
    <t>2-Presentación del CRCC (miembros y cargos que ocupan). (Adjuntar Resolución para la descarga en formato pdf o Establecer el link de acceso directo)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</si>
  <si>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</si>
  <si>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</si>
  <si>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</si>
  <si>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</si>
  <si>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</si>
  <si>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</si>
  <si>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</si>
  <si>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3.2 Plan de Rendición de Cuentas. (Describir los motivos de la selección temática en menos de 100 palabras y exponer si existió participación ciudadana en el proceso. Vincular la selección con el POI, PEI, PND2030 y ODS). (Adjuntar el plan para la descarga en formato pdf Establecer el link de acceso directo).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</si>
  <si>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</si>
  <si>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</si>
  <si>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</si>
  <si>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</si>
  <si>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</si>
  <si>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</si>
  <si>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</si>
  <si>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</si>
  <si>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</si>
  <si>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</si>
  <si>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</si>
  <si>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</si>
  <si>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</si>
  <si>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</si>
  <si>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</si>
  <si>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</si>
  <si>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</si>
  <si>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</si>
  <si>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</si>
  <si>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</si>
  <si>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</si>
  <si>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</si>
  <si>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</si>
  <si>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</si>
  <si>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</si>
  <si>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</si>
  <si>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</si>
  <si>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</si>
  <si>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</si>
  <si>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</si>
  <si>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</si>
  <si>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</si>
  <si>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</si>
  <si>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</si>
  <si>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</si>
  <si>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</si>
  <si>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</si>
  <si>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</si>
  <si>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</si>
  <si>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</si>
  <si>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</si>
  <si>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</si>
  <si>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</si>
  <si>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</si>
  <si>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</si>
  <si>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</si>
  <si>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</si>
  <si>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</si>
  <si>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</si>
  <si>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</si>
  <si>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</si>
  <si>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</si>
  <si>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</si>
  <si>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</si>
  <si>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</si>
  <si>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</si>
  <si>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</si>
  <si>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</si>
  <si>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</si>
  <si>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</si>
  <si>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</si>
  <si>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</si>
  <si>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</si>
  <si>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</si>
  <si>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</si>
  <si>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</si>
  <si>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</si>
  <si>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</si>
  <si>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</si>
  <si>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</si>
  <si>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</si>
  <si>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</si>
  <si>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6.1 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</si>
  <si>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</si>
  <si>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</si>
  <si>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</si>
  <si>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</si>
  <si>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</si>
  <si>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</si>
  <si>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</si>
  <si>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</si>
  <si>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</si>
  <si>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6.2 Modelo Estándar de Control Interno para las Instituciones Públicas del Paraguay</t>
  </si>
  <si>
    <t>Última calificación MECIP/CGR</t>
  </si>
  <si>
    <t>Periodo</t>
  </si>
  <si>
    <t>7- Descripción cualitativa de logros alcanzados en el Trimestre (apoyar con gráficos, cuadros dinámicos que describan lo alcanzado)</t>
  </si>
  <si>
    <t>POLICÍA NACIONAL DEL PARAGUAY</t>
  </si>
  <si>
    <t>https://www.policianacional.gov.py/mision-y-vision/</t>
  </si>
  <si>
    <t>https://www.policianacional.gov.py/breve-historia-de-la-policia-nacional/#</t>
  </si>
  <si>
    <t>https://www.policianacional.gov.py/wp-content/uploads/2020/07/RENDICION-DE-CUENTAS.pdf</t>
  </si>
  <si>
    <t>POLICIA NACIONAL</t>
  </si>
  <si>
    <t>Resolucion N° 59-2020</t>
  </si>
  <si>
    <t>https://www.policianacional.gov.py/wp-content/uploads/2021/03/RESOLUCION-244.pdf</t>
  </si>
  <si>
    <t>https://www.sfp.gov.py/sfp/archivos/documentos/Informe_Enero_2021_pgscwadu.pdf</t>
  </si>
  <si>
    <t>https://informacionpublica.paraguay.gov.py/portal/#!/estadisticas/burbujas</t>
  </si>
  <si>
    <t>https://app.powerbi.com/view?r=eyJrIjoiMmJlYjg1YzgtMmQ3Mi00YzVkLWJkOTQtOTE3ZTZkNzVhYTAzIiwidCI6Ijk2ZDUwYjY5LTE5MGQtNDkxYy1hM2U1LWExYWRlYmMxYTg3NSJ9</t>
  </si>
  <si>
    <t>https://app.powerbi.com/view?r=eyJrIjoiMmJlYjg1YzgtMmQ3Mi00YzVkLWJkOTQtOTE3ZTZkNzVhYTAzIiwidCI6Ijk2ZDUwYjY5LTE5MGQtNDkxYy1hM2U1LWExYWRlYmMxYTg3NSJ10</t>
  </si>
  <si>
    <t>https://app.powerbi.com/view?r=eyJrIjoiMmJlYjg1YzgtMmQ3Mi00YzVkLWJkOTQtOTE3ZTZkNzVhYTAzIiwidCI6Ijk2ZDUwYjY5LTE5MGQtNDkxYy1hM2U1LWExYWRlYmMxYTg3NSJ11</t>
  </si>
  <si>
    <t>Contactos</t>
  </si>
  <si>
    <t>Formulario de Contactos de la Pagina Web</t>
  </si>
  <si>
    <t>DTA</t>
  </si>
  <si>
    <t>https://www.policianacional.gov.py/contacto/</t>
  </si>
  <si>
    <t>Correo Institucional</t>
  </si>
  <si>
    <t>transparenciayanticorrupcion@pn.gov.py</t>
  </si>
  <si>
    <t>Red Social</t>
  </si>
  <si>
    <t xml:space="preserve">
Dpto. Transparencia y Anticorrupción - Policia Nacional</t>
  </si>
  <si>
    <t>https://www.facebook.com/transparenciaPN/?ref=aymt_homepage_panel&amp;eid=ARBCbgVEvsG7tqDR6Nj6kwF9vxhLkD03XjZQHhSzrznVM3Q8X_LNLsUmkr-RQ4ij3Q22t57dplyRC9vD</t>
  </si>
  <si>
    <t>Documentos Recibidos</t>
  </si>
  <si>
    <t>Notas u otro medio escrito vía Mesa de Entrada</t>
  </si>
  <si>
    <t>Comandancia de La Policía - DTA</t>
  </si>
  <si>
    <t>El Paraguayo Independiente esq Chile</t>
  </si>
  <si>
    <t>Telefonía</t>
  </si>
  <si>
    <t>Numero Insttitucional</t>
  </si>
  <si>
    <t>(021) 441-355 Int 235</t>
  </si>
  <si>
    <t>Emergencias</t>
  </si>
  <si>
    <t>Departamento de Emergencias 911</t>
  </si>
  <si>
    <t xml:space="preserve">Departamento de Bomberos </t>
  </si>
  <si>
    <t>(021) 420-042</t>
  </si>
  <si>
    <t>Departamento de Identificaciones</t>
  </si>
  <si>
    <t>Cedulación, Pasaportes. Certificados de Antecedentes Policiales en forma presencial y online</t>
  </si>
  <si>
    <t>https://www.policianacional.gov.py/identificaciones/     -  https://www.paraguay.gov.py/</t>
  </si>
  <si>
    <t>INTERPOL</t>
  </si>
  <si>
    <t>Certificado de Antecedentes Interpol</t>
  </si>
  <si>
    <t>interpolasuncion@hotmail.com // +595 (21) 422 426</t>
  </si>
  <si>
    <t>POLICIA NACIONAL - DIRECCION DE PLANIFICACION ESTRATÉGICA</t>
  </si>
  <si>
    <t>https://www.policianacional.gov.py/wp-content/uploads/2020/03/Plan-Estrat%C3%A9gico-2019-2023-comprimido_reduce.pdf</t>
  </si>
  <si>
    <t>N/A</t>
  </si>
  <si>
    <t>ENERO A MARZO 2021</t>
  </si>
  <si>
    <t>POLICIA NACIONAL - RENDICION DE CUENTAS COVID-19</t>
  </si>
  <si>
    <t>VALOR DEL CONTRATO</t>
  </si>
  <si>
    <t>ASEGURADORA YACYRETA S.A.</t>
  </si>
  <si>
    <t>FINIQUITADO</t>
  </si>
  <si>
    <t>https://www.contrataciones.gov.py/licitaciones/adjudicacion/387688-contratacion-seguro-vida-personal-policial-1/resumen-adjudicacion.html</t>
  </si>
  <si>
    <t>FUTURO S.A.</t>
  </si>
  <si>
    <t>EJECUCION</t>
  </si>
  <si>
    <t>https://www.contrataciones.gov.py/licitaciones/adjudicacion/387810-contratacion-servicios-funebres-personal-policial-ad-referendum-1/resumen-adjudicacion.html</t>
  </si>
  <si>
    <t>KUATIAPO S.A. (CONENIO MARCO)</t>
  </si>
  <si>
    <t>https://www.contrataciones.gov.py/convenios-marco/convenio/370374-adquisicion-resmas-papel-criterios-sustentabilidad.html</t>
  </si>
  <si>
    <t>BASE BASE SA (CONVENIO MARCO)</t>
  </si>
  <si>
    <t>https://www.contrataciones.gov.py/convenios-marco/convenio/373824-adquisicion-elementos-limpieza.html</t>
  </si>
  <si>
    <t>GUSTAVO ADOLFO LEIVA</t>
  </si>
  <si>
    <t>INDUCLOR SRL</t>
  </si>
  <si>
    <t>TROVATO C.I.S.A.</t>
  </si>
  <si>
    <t>NORMA ELIZABETH LÓPEZ</t>
  </si>
  <si>
    <t>https://www.contrataciones.gov.py/convenios-marco/convenio/373491-adquisicion-utiles-oficina.html</t>
  </si>
  <si>
    <t>CONFAR S.A.E.C.A</t>
  </si>
  <si>
    <t>NANCY OREGGIONI</t>
  </si>
  <si>
    <t>ALAMO S.A</t>
  </si>
  <si>
    <t>EVELYN MARLENE KISSER</t>
  </si>
  <si>
    <t>PAPELERA GUAIRA S.A.</t>
  </si>
  <si>
    <t>RODRIGO ZACARIAS</t>
  </si>
  <si>
    <t xml:space="preserve">CONTI PARAGUAY </t>
  </si>
  <si>
    <t>https://www.contrataciones.gov.py/licitaciones/adjudicacion/386865-adquisicion-productos-alimenticios-plurianual-1/resumen-adjudicacion.html#proveedores</t>
  </si>
  <si>
    <t>COMVENCE S.A.</t>
  </si>
  <si>
    <t xml:space="preserve">DON SANTI </t>
  </si>
  <si>
    <t>EL CASTILLO S.A.</t>
  </si>
  <si>
    <t>https://www.contrataciones.gov.py/licitaciones/adjudicacion/386865-adquisicion-productos-alimenticios-plurianual-1/resumen-adjudicacion.html</t>
  </si>
  <si>
    <t>IF COMERCIAL</t>
  </si>
  <si>
    <t>LADERO PARAGUAYO S.A.</t>
  </si>
  <si>
    <t>SAN CARLOS DEL APA</t>
  </si>
  <si>
    <t>TRANSCENTER S.R.L.</t>
  </si>
  <si>
    <t>UNPAR S.A.</t>
  </si>
  <si>
    <t>CARLOS ALBERTO HOLTZBERGER S.A.</t>
  </si>
  <si>
    <t>https://www.contrataciones.gov.py/licitaciones/adjudicacion/386861-mantenimiento-reparaciones-menores-acondicionadores-aire-plurianual-1/resumen-adjudicacion.html#proveedores</t>
  </si>
  <si>
    <t>RAMON FRETES FRETES</t>
  </si>
  <si>
    <t>https://www.contrataciones.gov.py/licitaciones/adjudicacion/375387-mantenimiento-reparaciones-menores-vehiculos-motocicletas-plurianual-1/resumen-adjudicacion.html</t>
  </si>
  <si>
    <t>GILCO PAR SRL</t>
  </si>
  <si>
    <t>VICTOR ROLANDO LOPEZ  VAZQUEZ</t>
  </si>
  <si>
    <t>CRISPIN RUFFINELLI</t>
  </si>
  <si>
    <t>DIOVER S.A.</t>
  </si>
  <si>
    <t>https://www.contrataciones.gov.py/licitaciones/adjudicacion/375380-reparacion-menor-camiones-agrupacion-bomberos-plurianual-1/resumen-adjudicacion.html#proveedores</t>
  </si>
  <si>
    <t>SANDRA MACHADO</t>
  </si>
  <si>
    <t>https://www.contrataciones.gov.py/licitaciones/adjudicacion/357135-locacion-inmueble-determinado-n-01-2019-oficina-regional-dpto-antisecuestro-personas-1/resumen-adjudicacion.html</t>
  </si>
  <si>
    <t xml:space="preserve">CARLOS ALVARENGA </t>
  </si>
  <si>
    <t xml:space="preserve">Ejecución </t>
  </si>
  <si>
    <t>https://www.contrataciones.gov.py/licitaciones/adjudicacion/contrato/348156-carlos-alberto-alvarenga-gonzalez-8.html#documentos</t>
  </si>
  <si>
    <t>NO APLICA</t>
  </si>
  <si>
    <t>INCADE S.A.</t>
  </si>
  <si>
    <t xml:space="preserve">JUAN EDGAR FLEITAS VALDEZ  </t>
  </si>
  <si>
    <t xml:space="preserve">https://www.contrataciones.gov.py/licitaciones/adjudicacion/contrato/384030-juan-edgar-fleitas-valdez-21.html#documentos </t>
  </si>
  <si>
    <t>DATA SYSTEMS SAE</t>
  </si>
  <si>
    <t>https://www.contrataciones.gov.py/licitaciones/adjudicacion/384030-adquisicion-utiles-oficina-tintas-toner-declarados-desiertos-lpn-n-07-2020-otros-1/resumen-adjudicacion.html#proveedores</t>
  </si>
  <si>
    <t>ALTERNATIVA S.A</t>
  </si>
  <si>
    <t>ZUNILDA ELISA COUCHONAL DOS SANTOS</t>
  </si>
  <si>
    <t>JOSE ARNALDO PEREIRA CARDENAS</t>
  </si>
  <si>
    <t>https://www.contrataciones.gov.py/licitaciones/adjudicacion/383458-adquisicion-materiales-construccion-materiales-electricos-baterias-vehiculos-element-1/resumen-adjudicacion.html#proveedores</t>
  </si>
  <si>
    <t>PETROPAR Año 2020</t>
  </si>
  <si>
    <t xml:space="preserve">CONVENIO ENTRE ENTIDADES </t>
  </si>
  <si>
    <t>JUAN RODRIGUEZ</t>
  </si>
  <si>
    <t>https://www.contrataciones.gov.py/licitaciones/adjudicacion/383932-adquisicion-cubiertas-camaras-plurianual-1/resumen-adjudicacion.html#proveedores</t>
  </si>
  <si>
    <t>TRANS CENTER S.R.L.</t>
  </si>
  <si>
    <t>https://www.contrataciones.gov.py/licitaciones/adjudicacion/375442-adquisicion-proyectiles-plurianual-1/resumen-adjudicacion.html#proveedores</t>
  </si>
  <si>
    <t>CAMPING 44 S.A.</t>
  </si>
  <si>
    <t>MARCOS ALFIERI CANDIA GONZALEZ</t>
  </si>
  <si>
    <t>CARLOS ALBERTO HOLTZBERGER ZAPATTINI</t>
  </si>
  <si>
    <t xml:space="preserve">https://www.contrataciones.gov.py/licitaciones/adjudicacion/contrato/386861-carlos-alberto-holtzberger-zapattini-2.html#documentos </t>
  </si>
  <si>
    <t xml:space="preserve">MIMBI S.A </t>
  </si>
  <si>
    <t xml:space="preserve">https://www.contrataciones.gov.py/licitaciones/adjudicacion/contrato/375388-mimbi-s-a-2.html#documentos </t>
  </si>
  <si>
    <t xml:space="preserve">PARASOFT S.R.L. </t>
  </si>
  <si>
    <t xml:space="preserve">https://www.contrataciones.gov.py/licitaciones/adjudicacion/contrato/375474-parasoft-s-r-l-7.html </t>
  </si>
  <si>
    <t xml:space="preserve">TELECEL S.A.  </t>
  </si>
  <si>
    <t xml:space="preserve">https://www.contrataciones.gov.py/licitaciones/adjudicacion/contrato/375393-telef-celular-paraguay-sa-telecel-sa.html#documentos </t>
  </si>
  <si>
    <t xml:space="preserve">DATA SYSTEM S.A. </t>
  </si>
  <si>
    <t xml:space="preserve">https://www.contrataciones.gov.py/licitaciones/adjudicacion/contrato/384030-data-systems-sa-emisora-capital-abierto-18.html#documentos </t>
  </si>
  <si>
    <t xml:space="preserve">FBC EMPRENDIMIENTOS ZUNILDA COUCHONAL </t>
  </si>
  <si>
    <t xml:space="preserve">https://www.contrataciones.gov.py/licitaciones/adjudicacion/contrato/384030-zunilda-elisa-couchonal-dos-santos-22.html#documentos </t>
  </si>
  <si>
    <t xml:space="preserve">DATA LAB S.A. </t>
  </si>
  <si>
    <t xml:space="preserve">https://www.contrataciones.gov.py/licitaciones/adjudicacion/contrato/386599-data-lab-sa-6.html#documentos </t>
  </si>
  <si>
    <t>Finiquitado</t>
  </si>
  <si>
    <t>PETROPAR Año 2021</t>
  </si>
  <si>
    <t xml:space="preserve">https://www.contrataciones.gov.py/licitaciones/adjudicacion/contrato/386865-el-castillo-s-a-20.html#documentos </t>
  </si>
  <si>
    <t xml:space="preserve">https://www.contrataciones.gov.py/licitaciones/adjudicacion/contrato/386865-ladero-paraguayo-s-a-27.html#documentos </t>
  </si>
  <si>
    <t xml:space="preserve">MANUEL ROMAN SOLIS </t>
  </si>
  <si>
    <t xml:space="preserve">https://www.contrataciones.gov.py/licitaciones/adjudicacion/contrato/386865-manuel-luis-roman-solis-29.html#documentos </t>
  </si>
  <si>
    <t>MARCIO RUBEN FERIS AGUILERA</t>
  </si>
  <si>
    <t xml:space="preserve">https://www.contrataciones.gov.py/licitaciones/adjudicacion/contrato/386865-marcio-ruben-feris-aguilera-26.html#documentos </t>
  </si>
  <si>
    <t xml:space="preserve">https://www.contrataciones.gov.py/licitaciones/adjudicacion/contrato/386865-trans-center-s-r-l-16.html#documentos </t>
  </si>
  <si>
    <t>595 Reparaciones mayores de inmuebles</t>
  </si>
  <si>
    <t>MEGGA IMP.EXP. SOCIEDAD ANONIMA</t>
  </si>
  <si>
    <t xml:space="preserve">ACTIVO </t>
  </si>
  <si>
    <t>https://www.contrataciones.gov.py/licitaciones/adjudicacion/388492-servicio-mantenimiento-reparacion-mayores-cocina-comedor-colegio-policia-jose-merlo-1/resumen-adjudicacion.html</t>
  </si>
  <si>
    <t>522 Construcciones de obras de uso institucional</t>
  </si>
  <si>
    <t>CARLOS ALBERTO PERALES ORTELLADO</t>
  </si>
  <si>
    <t>https://www.contrataciones.gov.py/licitaciones/adjudicacion/387963-construccion-colegio-policia-jose-merlo-saravia-filial-villarrica-segunda-etapa-bloq-1/resumen-adjudicacion.html</t>
  </si>
  <si>
    <t>ANTONIO RAMON FERNANDEZ ALFONSO</t>
  </si>
  <si>
    <t>Ejecución</t>
  </si>
  <si>
    <t>https://www.contrataciones.gov.py/licitaciones/adjudicacion/386812-mantenimiento-reparacion-equipos-lavanderia-plurianual-1/resumen-adjudicacion.html#proveedores</t>
  </si>
  <si>
    <t>OSCAR RUBEN PORTILLO ORTELLADO</t>
  </si>
  <si>
    <t>https://www.contrataciones.gov.py/licitaciones/adjudicacion/363197-contratacion-servicio-mantenimiento-reparacion-equipos-medicos-servicio-hemodialisis-1/resumen-adjudicacion.html#proveedores</t>
  </si>
  <si>
    <t>ALBATROS SACI</t>
  </si>
  <si>
    <t>https://www.contrataciones.gov.py/licitaciones/adjudicacion/369654-servicios-mantenimiento-reparaciones-menores-equipos-medicos-hospital-policia-1/resumen-adjudicacion.html#proveedores</t>
  </si>
  <si>
    <t>ARGON S.R.L.</t>
  </si>
  <si>
    <t>B.BRAUN MEDICAL PARAGUAY S.A.</t>
  </si>
  <si>
    <t>G T SCIENTIFIC S.A.</t>
  </si>
  <si>
    <t>LUIS ALBERTO DIAZ OLMEDO</t>
  </si>
  <si>
    <t>EDUARDO ELIZECHE BENITEZ SAC</t>
  </si>
  <si>
    <t>https://www.contrataciones.gov.py/licitaciones/adjudicacion/367563-servicios-mantenimiento-reparacion-tomografo-marca-siemens-hospital-policia-1/resumen-adjudicacion.html#proveedores</t>
  </si>
  <si>
    <t>SERVICIOS PARAGUAYOS SA</t>
  </si>
  <si>
    <t>https://www.contrataciones.gov.py/licitaciones/adjudicacion/373672-servicio-limpieza-integral-edificio-hospital-policia-rigoberto-caballero-plurianual-1/resumen-adjudicacion.html#proveedores</t>
  </si>
  <si>
    <t>CONSORCIO TESAI PORA</t>
  </si>
  <si>
    <t>https://www.contrataciones.gov.py/licitaciones/adjudicacion/382093-servicio-recoleccion-transporte-disposicion-final-residuos-patologicos-hospital-cent-1/resumen-adjudicacion.html#proveedores</t>
  </si>
  <si>
    <t>ESTERILIZADORA PARAGUAYA</t>
  </si>
  <si>
    <t>https://www.contrataciones.gov.py/licitaciones/adjudicacion/382767-contratacion-servicios-esterilizacion-insumos-medicos-1/resumen-adjudicacion.html#proveedores</t>
  </si>
  <si>
    <t>FRIOTEXS G S.R.L.</t>
  </si>
  <si>
    <t>https://www.contrataciones.gov.py/licitaciones/adjudicacion/375379-mantenimiento-reparacion-muebles-oficina-acondicionadores-aire-plurianual-1/resumen-adjudicacion.html#proveedores</t>
  </si>
  <si>
    <t>VITAL S.A.</t>
  </si>
  <si>
    <t>https://www.contrataciones.gov.py/licitaciones/adjudicacion/385321-contratacion-servicios-desinfeccion-hospitalaria-plurianual-1/resumen-adjudicacion.html#proveedores</t>
  </si>
  <si>
    <t>HOLLER INGENIERÍA SRL</t>
  </si>
  <si>
    <t>https://www.contrataciones.gov.py/licitaciones/adjudicacion/385338-servicio-mantenimiento-reparacion-ascensores-plurianual-1/resumen-adjudicacion.html#proveedores</t>
  </si>
  <si>
    <t>INELEC S.A.</t>
  </si>
  <si>
    <t>CARLOS A. HOLTZBERGER</t>
  </si>
  <si>
    <t>https://www.contrataciones.gov.py/licitaciones/adjudicacion/386753-mantenimiento-reparaciones-menores-impresoras-fotocopiadoras-plurianual-1/resumen-adjudicacion.html#proveedores</t>
  </si>
  <si>
    <t>BRICK S.A.</t>
  </si>
  <si>
    <t>https://www.contrataciones.gov.py/licitaciones/adjudicacion/370967-contratacion-servicios-publicacion-periodicos-1/resumen-adjudicacion.html#proveedores</t>
  </si>
  <si>
    <t>Consorcio Kaptec</t>
  </si>
  <si>
    <t>https://www.contrataciones.gov.py/licitaciones/adjudicacion/341402-consultoria-desarrollo-proyecto-ejecutivo-nuevo-edificio-hospital-policia-rigoberto-1/resumen-adjudicacion.html#proveedores</t>
  </si>
  <si>
    <t>TELEF. CELULAR DEL PARAGUAY SA</t>
  </si>
  <si>
    <t>https://www.contrataciones.gov.py/licitaciones/adjudicacion/383883-servicio-tv-cable-telefonia-corporativa-hospital-policia-rigoberto-caballero-plurian-1/resumen-adjudicacion.html#proveedores</t>
  </si>
  <si>
    <t>SANATORIO BRITÁNICO S.A</t>
  </si>
  <si>
    <t>https://www.contrataciones.gov.py/licitaciones/adjudicacion/367737-contratacion-servicios-cardiologicos-alta-complejidad-adultos-servicio-uti-cirugia-1/resumen-adjudicacion.html#proveedores</t>
  </si>
  <si>
    <t>MECOMPA S.A.</t>
  </si>
  <si>
    <t>https://www.contrataciones.gov.py/licitaciones/adjudicacion/370328-servicios-diagnosticos-medicos-imagenes-1/resumen-adjudicacion.html#proveedores</t>
  </si>
  <si>
    <t>https://www.contrataciones.gov.py/licitaciones/adjudicacion/382967-contratacion-servicios-diagnosticos-medicos-imagenes-1/resumen-adjudicacion.html#proveedores</t>
  </si>
  <si>
    <t>Consorcio Mecompa-Iribas</t>
  </si>
  <si>
    <t>AMERISA S.A.</t>
  </si>
  <si>
    <t>https://www.contrataciones.gov.py/licitaciones/adjudicacion/383878-servicio-estudios-laboratoriales-plurianual-1/resumen-adjudicacion.html#proveedores</t>
  </si>
  <si>
    <t>DOCTO SRL</t>
  </si>
  <si>
    <t>https://www.contrataciones.gov.py/licitaciones/adjudicacion/375401-contratacion-servicios-cardiologicos-alta-complejidad-adultos-servicio-uti-cirugia-1/resumen-adjudicacion.html#proveedores</t>
  </si>
  <si>
    <t>ALDAMA &amp; HIJOS S.A.</t>
  </si>
  <si>
    <t>CENTRO MÉDICO BAUTISTA</t>
  </si>
  <si>
    <t>GRIMEX S.A.</t>
  </si>
  <si>
    <t>https://www.contrataciones.gov.py/licitaciones/adjudicacion/375404-adquisicion-productos-alimenticios-plurianual-1/resumen-adjudicacion.html#proveedores</t>
  </si>
  <si>
    <t>TAPE PYTA SA</t>
  </si>
  <si>
    <t>SAMAL S.R.L</t>
  </si>
  <si>
    <t>CONTIPARAGUAY</t>
  </si>
  <si>
    <t>SOME S.A.C.I.A</t>
  </si>
  <si>
    <t>MARILIA INDUSTRIAL SRL</t>
  </si>
  <si>
    <t>GAS METAL S.R.L.</t>
  </si>
  <si>
    <t>https://www.contrataciones.gov.py/licitaciones/adjudicacion/355722-contratacion-servicios-recarga-oxigeno-medicinal-1/resumen-adjudicacion.html#proveedores</t>
  </si>
  <si>
    <t>CODEX S.R.L.</t>
  </si>
  <si>
    <t>https://www.contrataciones.gov.py/licitaciones/adjudicacion/349714-adquisicion-materiales-osteosintesis-plurianual-1/resumen-adjudicacion.html#proveedores</t>
  </si>
  <si>
    <t>ORTOPEDIA MINARDI S.R.L.</t>
  </si>
  <si>
    <t>DIPROAN S.R.L</t>
  </si>
  <si>
    <t>https://www.contrataciones.gov.py/licitaciones/adjudicacion/357197-adquisicion-medicamentos-1/resumen-adjudicacion.html#proveedores</t>
  </si>
  <si>
    <t>QUIMFA S.A</t>
  </si>
  <si>
    <t>https://www.contrataciones.gov.py/licitaciones/adjudicacion/369711-adquisicion-compuestos-quimicos-medicamentos-plurianual-1/resumen-adjudicacion.html#proveedores</t>
  </si>
  <si>
    <t>VICENTE SCAVONE &amp; Cia. S.A.E.</t>
  </si>
  <si>
    <t>INDEX S.A.C.I.</t>
  </si>
  <si>
    <t>WAFA S.A.</t>
  </si>
  <si>
    <t>https://www.contrataciones.gov.py/licitaciones/adjudicacion/367932-adquisicion-alimentacion-parenteral-plurianual-1/resumen-adjudicacion.html#proveedores</t>
  </si>
  <si>
    <t>FIRE MASTERS S.R.L.</t>
  </si>
  <si>
    <t>https://www.contrataciones.gov.py/licitaciones/adjudicacion/370326-contratacion-servicios-recarga-extintores-1/resumen-adjudicacion.html#proveedores</t>
  </si>
  <si>
    <t>LABORATORIO ETICOS C.E.I.S.A</t>
  </si>
  <si>
    <t>https://www.contrataciones.gov.py/sin-difusion-convocatoria/382200-medicamentos-reactivos-e-insumos-urgencia-impostergable-covid-2019-hospital-rigobert-1.html#proveedores</t>
  </si>
  <si>
    <t>BBRAUN MEDICAL PARAGUAY S.A.</t>
  </si>
  <si>
    <t>SCAVONE HERMANOS SA</t>
  </si>
  <si>
    <t>INSUMOS MEDICOS S.A.</t>
  </si>
  <si>
    <t>BIOANALISIS S.R.L.</t>
  </si>
  <si>
    <t>https://www.contrataciones.gov.py/licitaciones/adjudicacion/374592-adquisicion-reactivos-e-insumos-laboratorio-analisis-clinicos-bacteriologicos-provis-1/resumen-adjudicacion.html#proveedores</t>
  </si>
  <si>
    <t>BIOTEC DEL PARAGUAY S.A.</t>
  </si>
  <si>
    <t>CARLOS ASUNCION VERA MELGAREJO</t>
  </si>
  <si>
    <t>CHACO INTERNACIONAL SA</t>
  </si>
  <si>
    <t>EUROQUIMICA S.A.</t>
  </si>
  <si>
    <t>EXIMPAR S.R.L.</t>
  </si>
  <si>
    <t>INFOTEC SA</t>
  </si>
  <si>
    <t>TECNOFAST S.A.</t>
  </si>
  <si>
    <t>VICENTE SCAVONE &amp; CIA. S.A.E</t>
  </si>
  <si>
    <t>A.S. GROUP S.A.</t>
  </si>
  <si>
    <t>https://www.contrataciones.gov.py/licitaciones/adjudicacion/383794-adquisicion-materiales-osteosintesis-servicio-traumatologia-hospital-central-policia-1/resumen-adjudicacion.html#proveedores</t>
  </si>
  <si>
    <t>Albatros SACI</t>
  </si>
  <si>
    <t>https://www.contrataciones.gov.py/licitaciones/adjudicacion/383849-adquisicion-insumos-medicos-hospital-central-policia-rigoberto-caballero-regional-ho-1/resumen-adjudicacion.html#proveedores</t>
  </si>
  <si>
    <t>BIOERIX S.A.</t>
  </si>
  <si>
    <t>DALLAS S.A.</t>
  </si>
  <si>
    <t>INDUFAR C.I.S.A.</t>
  </si>
  <si>
    <t>PROCESOS INDUSTRIALES S.A.C.I</t>
  </si>
  <si>
    <t>SALUMAX S.A.</t>
  </si>
  <si>
    <t>BIOTENG S.A.</t>
  </si>
  <si>
    <t>LA POLICLINICA S. A.</t>
  </si>
  <si>
    <t>EXXEL TECHNOLOGIES S.A</t>
  </si>
  <si>
    <t>JACK FACK SRL</t>
  </si>
  <si>
    <t>LABORATORIOS ALMOS S.A.</t>
  </si>
  <si>
    <t>LIBRA PARAGUAY S.A.</t>
  </si>
  <si>
    <t>LUIS CASSANELLO S.A.I.C</t>
  </si>
  <si>
    <t>MATHER COMPANY S.R.L.</t>
  </si>
  <si>
    <t>PROMEPAR S.A.</t>
  </si>
  <si>
    <t>Profarma S.A.</t>
  </si>
  <si>
    <t>QUIMFA S.A.</t>
  </si>
  <si>
    <t>SCAVONE HERMANOS S.A.</t>
  </si>
  <si>
    <t>https://www.contrataciones.gov.py/licitaciones/adjudicacion/384449-licitacion-concurso-ofertas-n-21-2020-adquisicion-formulas-nutricionales-1/resumen-adjudicacion.html#proveedores</t>
  </si>
  <si>
    <t>PROSALUD FARMA S.A.</t>
  </si>
  <si>
    <t>https://www.contrataciones.gov.py/licitaciones/adjudicacion/385888-adquisicion-materiales-cirugia-compleja-columna-cervical-sacro-dorso-lumbar-plurianu-1/resumen-adjudicacion.html#proveedores</t>
  </si>
  <si>
    <t>ALBATROS S.A.C.I.</t>
  </si>
  <si>
    <t>https://www.contrataciones.gov.py/licitaciones/adjudicacion/385947-adquisicion-equipos-e-instrumentales-medicos-varios-plurianual-1/resumen-adjudicacion.html#proveedores</t>
  </si>
  <si>
    <t>ALTAS TECNOLOGIAS</t>
  </si>
  <si>
    <t>DYSA HEALTHCARE S.A.</t>
  </si>
  <si>
    <t>AIRETEC</t>
  </si>
  <si>
    <t>https://www.contrataciones.gov.py/licitaciones/adjudicacion/375473-adquisicion-muebles-equipos-varios-policia-nacional-1/resumen-adjudicacion.html#proveedores</t>
  </si>
  <si>
    <t>FELICITA BERNAL MERCADO</t>
  </si>
  <si>
    <t>7 DE MAYO S.R.L.</t>
  </si>
  <si>
    <t>MyF INDUS. Y COMER. REPRESENT. S.A.</t>
  </si>
  <si>
    <t>https://www.contrataciones.gov.py/licitaciones/adjudicacion/375474-adquisicion-equipos-computacion-fotocopiadoras-1/resumen-adjudicacion.html#proveedores</t>
  </si>
  <si>
    <t>PARASOFT S.R.L.</t>
  </si>
  <si>
    <t>https://www.contrataciones.gov.py/licitaciones/adjudicacion/386601-adquisicion-acondicionadores-aire-tipo-split-muebles-equipos-varios-1/resumen-adjudicacion.html#proveedores</t>
  </si>
  <si>
    <t>GUILLERMINA RODRIGUEZ DE LOPEZ</t>
  </si>
  <si>
    <t>INTELFLY S.A.</t>
  </si>
  <si>
    <t>LAS AMERICAS S.R.L.</t>
  </si>
  <si>
    <t>NELIDA AIDEE MENDOZA RUFFINELLI</t>
  </si>
  <si>
    <t>ESTERO GUAZU S.A.</t>
  </si>
  <si>
    <t>RITTER CONSTRUCCIONES S.R.L.</t>
  </si>
  <si>
    <t>https://www.contrataciones.gov.py/licitaciones/adjudicacion/382775-servicio-mantenimiento-reparacion-bloque-terapia-intensiva-hospital-central-policia-1/resumen-adjudicacion.html#proveedores</t>
  </si>
  <si>
    <t>https://www.contrataciones.gov.py/licitaciones/adjudicacion/375441-mantenimiento-refacciones-dependencias-policia-nacional-plurianual-1/resumen-adjudicacion.html#proveedores</t>
  </si>
  <si>
    <t>ALFA Y OMEGA S.A</t>
  </si>
  <si>
    <t xml:space="preserve">Ramon Fretes </t>
  </si>
  <si>
    <t>Ejecucion</t>
  </si>
  <si>
    <t>https://www.contrataciones.gov.py/licitaciones/adjudicacion/contrato/375387-ramon-fretes-fretes-3.html</t>
  </si>
  <si>
    <t>Mimbi S.A.</t>
  </si>
  <si>
    <t>https://www.contrataciones.gov.py/reporte/codigo-contratacion/LP-12003-20-189714.pdf</t>
  </si>
  <si>
    <t>SERMAT S.A.</t>
  </si>
  <si>
    <t>https://www.contrataciones.gov.py/licitaciones/adjudicacion/contrato/375377-servicios-ingenieria-materiales-sa-sermat-sa-2.html</t>
  </si>
  <si>
    <t>TOWERS S.A.</t>
  </si>
  <si>
    <t>https://www.contrataciones.gov.py/licitaciones/adjudicacion/contrato/348156-towers-sa-6.html</t>
  </si>
  <si>
    <t>Prosegur Paraguay S.A.</t>
  </si>
  <si>
    <t>https://www.contrataciones.gov.py/licitaciones/adjudicacion/contrato/374118-prosegur-paraguay-s-a-1.html</t>
  </si>
  <si>
    <t>Ladero Paraguay S.A.</t>
  </si>
  <si>
    <t>https://www.contrataciones.gov.py/licitaciones/adjudicacion/contrato/386865-ladero-paraguayo-s-a-27.html</t>
  </si>
  <si>
    <t>Trans Center S.R.L.</t>
  </si>
  <si>
    <t>https://www.contrataciones.gov.py/licitaciones/adjudicacion/contrato/386865-trans-center-s-r-l-16.html</t>
  </si>
  <si>
    <t>https://www.contrataciones.gov.py/licitaciones/adjudicacion/contrato/384030-intelfly-s-a-23.html</t>
  </si>
  <si>
    <t>CONVENIO</t>
  </si>
  <si>
    <t>PETROPAR</t>
  </si>
  <si>
    <t>PLUSCAR</t>
  </si>
  <si>
    <t>https://www.contrataciones.gov.py/licitaciones/adjudicacion/contrato/375438-pluscar-sa-2.html</t>
  </si>
  <si>
    <t>MASTER SOFT PARAGUAY</t>
  </si>
  <si>
    <t>https://www.contrataciones.gov.py/licitaciones/adjudicacion/contrato/375474-master-soft-srl-6.html</t>
  </si>
  <si>
    <t>https://www.contrataciones.gov.py/licitaciones/adjudicacion/contrato/375474-parasoft-s-r-l-7.html</t>
  </si>
  <si>
    <t>VICCAR</t>
  </si>
  <si>
    <t>METAL CAR S.A.</t>
  </si>
  <si>
    <t>CLINICARF</t>
  </si>
  <si>
    <t>GILCOPAR</t>
  </si>
  <si>
    <t>HELITACTICA S.A.</t>
  </si>
  <si>
    <t>https://www.contrataciones.gov.py/licitaciones/adjudicacion/375386-mantenimiento-reparacion-helicopteros-uh-1h-avion-casa-plurianual-1/resumen-adjudicacion.html</t>
  </si>
  <si>
    <t>HZ ING.</t>
  </si>
  <si>
    <t>https://www.contrataciones.gov.py/licitaciones/adjudicacion/386861-mantenimiento-reparaciones-menores-acondicionadores-aire-plurianual-1/resumen-adjudicacion.html</t>
  </si>
  <si>
    <t>INDUCLOR</t>
  </si>
  <si>
    <t>https://www.contrataciones.gov.py/licitaciones/adjudicacion/375411-adquisicion-elementos-e-insumos-limpieza-1/resumen-adjudicacion.html</t>
  </si>
  <si>
    <t>AYJ SERVISCOM</t>
  </si>
  <si>
    <t>https://www.contrataciones.gov.py/licitaciones/adjudicacion/384030-adquisicion-utiles-oficina-tintas-toner-declarados-desiertos-lpn-n-07-2020-otros-1/resumen-adjudicacion.html</t>
  </si>
  <si>
    <t>INTELFLY</t>
  </si>
  <si>
    <t>TRANS CENETER SRL</t>
  </si>
  <si>
    <t>https://www.contrataciones.gov.py/licitaciones/adjudicacion/contrato/375442-trans-center-s-r-l-</t>
  </si>
  <si>
    <t>UNPAR S.A</t>
  </si>
  <si>
    <t xml:space="preserve">https://www.contrataciones.gov.py/licitaciones/adjudicacion/contrato/386865-unpar-s-a- </t>
  </si>
  <si>
    <t>EL CASTILLO</t>
  </si>
  <si>
    <t>https://www.contrataciones.gov.py/licitaciones/adjudicacion/contrato/386865-el-castillo-s-a-</t>
  </si>
  <si>
    <t>TAPE PYTA</t>
  </si>
  <si>
    <t>https://www.contrataciones.gov.py/licitaciones/adjudicacion/contrato/386865-tape-pyta-</t>
  </si>
  <si>
    <t>GILCOPAR SRL</t>
  </si>
  <si>
    <t>https://www.contrataciones.gov.py/licitaciones/adjudicacion/contrato/370456-gilco-par-s-r-l</t>
  </si>
  <si>
    <t>GASTOS RESERVADOS F.F. 10</t>
  </si>
  <si>
    <t>VIATICOS Y MOVILIDAD F.F. 10</t>
  </si>
  <si>
    <t>VIATICOS Y MOVILIDAD F.F. 30</t>
  </si>
  <si>
    <t>ENERGIA ELECTRICA F.F.10</t>
  </si>
  <si>
    <t>AGUA F.F.10</t>
  </si>
  <si>
    <t>TELEF. , TELEFAX Y OTROS SERV. DE COM. F.F. 10</t>
  </si>
  <si>
    <t>BECAS</t>
  </si>
  <si>
    <t>FEBRERO</t>
  </si>
  <si>
    <t>GASTOS JUDICIALES</t>
  </si>
  <si>
    <t>TASAS E IMPUESTOS</t>
  </si>
  <si>
    <t>VIATICO Y MOVILIDAD F.F. 30</t>
  </si>
  <si>
    <t>Servicio de Limpieza,Aseo y Fumigación - Plurianual 2020-2021 F.F. 10</t>
  </si>
  <si>
    <t>COMBUSTIBLES F.F.10</t>
  </si>
  <si>
    <t>MARZO</t>
  </si>
  <si>
    <t>Gastos Reservados F.F. 10</t>
  </si>
  <si>
    <t>Servicios de Sepelio</t>
  </si>
  <si>
    <t>Útiles de escritorio, oficina y enseñanza F.F 10</t>
  </si>
  <si>
    <t>MES DE ENERO</t>
  </si>
  <si>
    <t>Bonificaciones y gratificaciones</t>
  </si>
  <si>
    <t>Mantenimiento y reparaciones menores de maquinarias, equipos y muebles de oficina</t>
  </si>
  <si>
    <t>Mantenimiento y reparaciones menores de equipos de transporte</t>
  </si>
  <si>
    <t>Combustibles</t>
  </si>
  <si>
    <t>TESORERIA ACTIVIDAD 1.1.2 GESTION  DE LOS RECURSOS POLICIA NACIONAL</t>
  </si>
  <si>
    <t>MES DE ENERO/2021</t>
  </si>
  <si>
    <t>MES DE FEBRERO/2021</t>
  </si>
  <si>
    <t>MES DE MARZO/2021</t>
  </si>
  <si>
    <t>Alquiler de edificios y locales</t>
  </si>
  <si>
    <t>251 Alquiler de edificios y locales</t>
  </si>
  <si>
    <t>Capacitación especializada</t>
  </si>
  <si>
    <t xml:space="preserve"> Útiles de escritorio, oficina y enseñanza</t>
  </si>
  <si>
    <t>Útiles y materiales eléctricos</t>
  </si>
  <si>
    <t xml:space="preserve"> Cubiertas y cámaras de aire</t>
  </si>
  <si>
    <t>Materiales para seguridad y adiestramiento</t>
  </si>
  <si>
    <t xml:space="preserve"> Productos e insumos no metálicos</t>
  </si>
  <si>
    <t>Tesorería Actividad 1.1.5 - INVESTIGACIÓN DE HECHOS PUNIBLES</t>
  </si>
  <si>
    <t xml:space="preserve">Gastos de representación F.F. 10 </t>
  </si>
  <si>
    <t>Bonificaciones F.F. 10</t>
  </si>
  <si>
    <t>Viaticos y Movilidad F.F. 10</t>
  </si>
  <si>
    <t>Bonificaciones F.F. 30</t>
  </si>
  <si>
    <t>Viaticos y Movilidad F.F. 30</t>
  </si>
  <si>
    <t>Combustibles F.F. 30 Año 2020</t>
  </si>
  <si>
    <t>Servicio de Limpieza,Aseo y Fumigación - Plurianual 2020-2021 F.F. 30</t>
  </si>
  <si>
    <t>Combustibles F.F. 30 Año 2021</t>
  </si>
  <si>
    <t xml:space="preserve">Tesorería Actividad 06 FORMACION Y CAPACITACION DE OFICIALES Y SUBOFICIALKES DELA POLICIA NACIONAL </t>
  </si>
  <si>
    <t>210 SERVICIOS BÁSICOS</t>
  </si>
  <si>
    <t xml:space="preserve">SERVICIOS BASICOS </t>
  </si>
  <si>
    <t>361 Combustibles</t>
  </si>
  <si>
    <t xml:space="preserve">PROVISION DE COMBUSTIBLES </t>
  </si>
  <si>
    <t>910 PAGO DE IMPUESTOS, TASAS, GASTOS JUDICIALES Y OTROS</t>
  </si>
  <si>
    <t>PAGO DE IMPUESTOS, TASAS, GASTOS JUDICIALES Y OTROS</t>
  </si>
  <si>
    <t>214 Teléfonos, telefax y otros servicios de telecomunicaciones</t>
  </si>
  <si>
    <t>TASAS.</t>
  </si>
  <si>
    <t>Servicios de limpieza, aseo y fumigación</t>
  </si>
  <si>
    <t xml:space="preserve">SERVICIO DE LIMPIEZA </t>
  </si>
  <si>
    <t xml:space="preserve">311 Alimentos para personas </t>
  </si>
  <si>
    <t>PRODUCTOS ALIMENTICIOS- PLURIANUAL</t>
  </si>
  <si>
    <t>342 Útiles de escritorio, oficina y enseñanza</t>
  </si>
  <si>
    <t>ADQUISICIÓN DE ÚTILES DE OFICINA, TINTAS Y TÓNER DECLARADOS DESIERTOS EN LA LPN N° 07/2020 Y OTROS</t>
  </si>
  <si>
    <t>541 Adquisiciones de muebles y enseres</t>
  </si>
  <si>
    <t>ADQUISICIÓN DE ACONDICIONADORES DE AIRE TIPO SPLIT, MUEBLES Y EQUIPOS VARIOS</t>
  </si>
  <si>
    <t>543 Adquisiciones de equipos de computación</t>
  </si>
  <si>
    <t>ADQUISICIÓN DE SERVIDOR, DISPOSITIVOS DE SOPORTE DE ALMACENAMIENTO Y ACCESORIOS INFORMÁTICOS</t>
  </si>
  <si>
    <t>579 Activos intangibles</t>
  </si>
  <si>
    <t>ADQUISICIÓN DE SOFTWARE EDUCACIONAL MULTIMEDIOS Y DE GESTIÓN DE INVENTARIO</t>
  </si>
  <si>
    <t>SERVICIO DE MANTENIMIENTO Y REPARACION MAYORES DE COCINA Y COMEDOR DEL COLEGIO DE POLICIA JOSE MERLO SARAVIA CENTRAL Y FILIAL- AD REFERENDUM</t>
  </si>
  <si>
    <t>CONSTRUCCIÓN DEL COLEGIO DE POLICIA JOSE MERLO SARAVIA, FILIAL VILLARRICA -SEGUNDA ETAPA, BLOQUE ADMINISTRATIVO Y DORMITORIO FILIAL CNEL OVIEDO-PRIMERA ETAPA Y BLOQUE TESORERIA ISEPOL - AD REFERENDUM</t>
  </si>
  <si>
    <t>111 Sueldo Personal Permanente</t>
  </si>
  <si>
    <t>OBLIGACION SUELDOS DE PROFESORES MES ENERO/2021</t>
  </si>
  <si>
    <t>OBLIGACION SUELDOS DE CADETES CUARTO, TERCERO Y SEGUNDO MES ENERO/2021</t>
  </si>
  <si>
    <t>OBLIGACION SUELDOS DE ASPIRANTES A SUBOFICIALES  MES ENERO/2021</t>
  </si>
  <si>
    <t>OBLIGACION SUELDOS DE APRENDICES DE LA BANDA DE MUSICOS  MES ENERO/2021</t>
  </si>
  <si>
    <t>OBLIGACION SUELDOS DE PROFESORES MES FEBRERO/2021</t>
  </si>
  <si>
    <t>OBLIGACION SUELDOS DE CADETES CUARTO, TERCERO Y SEGUNDO MES FEBRERO/2021</t>
  </si>
  <si>
    <t>OBLIGACION SUELDOS DE ASPIRANTES A SUBOFICIALES  MES FEBRERO/2021</t>
  </si>
  <si>
    <t>OBLIGACION SUELDOS DE APRENDICES DE LA BANDA DE MUSICOS  MES FEBRERO/2021</t>
  </si>
  <si>
    <t>OBLIGACION SUELDOS DE PROFESORES MES MARZO/2021</t>
  </si>
  <si>
    <t>OBLIGACION SUELDOS DE CADETES CUARTO, TERCERO Y SEGUNDO MES MARZO/2021</t>
  </si>
  <si>
    <t>OBLIGACION SUELDOS DE ASPIRANTES A SUBOFICIALES  MES MARZO/2021</t>
  </si>
  <si>
    <t>OBLIGACION SUELDOS DE APRENDICES DE LA BANDA DE MUSICOS  MES MARZO/2021</t>
  </si>
  <si>
    <t>113 Gastos de Representación</t>
  </si>
  <si>
    <t>OBLIGACION DE GASTOS DE REPRESENTACION MES ENERO/2021</t>
  </si>
  <si>
    <t>OBLIGACION DE GASTOS DE REPRESENTACION MES FEBRERO/2021</t>
  </si>
  <si>
    <t>OBLIGACION DE GASTOS DE REPRESENTACION MES MARZO/2021</t>
  </si>
  <si>
    <t>133 Bonificaciones y Gratificaciones</t>
  </si>
  <si>
    <t>OBLIGACION DE BONIFICACIONES DEL PERSONAL POLICIAL MES ENERO/2021</t>
  </si>
  <si>
    <t>OBLIGACION DE BONIFICACIONES PARA FUNCIONARIOS MES ENERO/2021</t>
  </si>
  <si>
    <t>OBLIGACION DE BONIFICACIONES PARA OFICIALES Y SUBOFICIALES MES FEBRERO/2021</t>
  </si>
  <si>
    <t>OBLIGACION DE BONIFICACIONES PARA FUNCIONARIOS MES FEBRERO/2021</t>
  </si>
  <si>
    <t>OBLIGACION DE BONIFICACIONES PARA OFICIALES Y SUBOFICIALES MES MARZO/2021</t>
  </si>
  <si>
    <t>OBLIGACION DE BONIFICACIONES PARA FUNCIONARIOS MES MARZO/2021</t>
  </si>
  <si>
    <t>148 Contratación de Personal Docente e Instructores para cursos especializados, por unidad de tiempo y por hora cátedra</t>
  </si>
  <si>
    <t>OBLIGACION DE SUELDOS DE PERSONAL CONTRATADO MES ENERO/2021</t>
  </si>
  <si>
    <t>OBLIGACION DE SUELDOS DE PERSONAL CONTRATADO MES FEBRERO/2021</t>
  </si>
  <si>
    <t>OBLIGACION DE SUELDOS DE PERSONAL CONTRATADO MES MARZO/2021</t>
  </si>
  <si>
    <t>Tesorería Actividad 1.1.07 - ASISTENCIA INTEGRAL AL PERSONAL POLICIAL</t>
  </si>
  <si>
    <t>ENERO</t>
  </si>
  <si>
    <t>GASTOS DE REPRESENTACIÓN - F.F. 10</t>
  </si>
  <si>
    <t>REMUNERACIÓN EXTRAORDINARIA  - F.F. 30</t>
  </si>
  <si>
    <t>BONIFICACIONES  - F.F. 30</t>
  </si>
  <si>
    <t xml:space="preserve">CONTRATACIÓN DE PERSONAL DE DOCENTE E INSTRUCTORES PARA CURSOS ESPECIALIZADOS - F.F. 30 </t>
  </si>
  <si>
    <t>ALIMENTOS PARA PERSONAS  - F.F. 30</t>
  </si>
  <si>
    <t>PRODUCTOS FARMACÉUTICOS Y MEDICINALES  - F.F. 30</t>
  </si>
  <si>
    <t>ÚTILES Y MATERIALES MÉDICOQUIRÚRGICOS Y DE LABORATORIO - F.F. 30</t>
  </si>
  <si>
    <t>ADQUISICIONES DE MUEBLES Y ENSERES - F.F. 30</t>
  </si>
  <si>
    <t>REMUNERACIÓN EXTRAORDINARIA - F.F. 30</t>
  </si>
  <si>
    <t>BONIFICACIONES - F.F. 30</t>
  </si>
  <si>
    <t>CONTRATACIÓN DE PERSONAL DE SALUD - F.F. 30</t>
  </si>
  <si>
    <t>CONTRATACIÓN DE PERSONAL DE DOCENTE E INSTRUCTORES PARA CURSOS ESPECIALIZADOS  - F.F. 30</t>
  </si>
  <si>
    <t>SERVICIOS DE LIMPIEZA, ASEO Y FUMIGACIÓN - F.F. 30</t>
  </si>
  <si>
    <t>SERVICIO DE PRIMEROS AUXILIOS Y TERCERIZADOS - F.F. 30</t>
  </si>
  <si>
    <t>ALIMENTOS PARA PERSONAS - F.F. 30</t>
  </si>
  <si>
    <t>COMPUESTOS QUÍMICOS - F.F. 30</t>
  </si>
  <si>
    <t>PRODUCTOS FARMACÉUTICOS Y MEDICINALES - F.F. 30</t>
  </si>
  <si>
    <t>COMBUSTIBLES - F.F. 30</t>
  </si>
  <si>
    <t>OTROS MANTENIMIENTOS Y REPARACIONES MENORES - F.F. 30</t>
  </si>
  <si>
    <t>EQUIPOS DE SALUD Y DE LABORATORIO - F.F. 30</t>
  </si>
  <si>
    <t>REPARACIONES MAYORES DE INMUEBLES - F.F. 30</t>
  </si>
  <si>
    <t>STR</t>
  </si>
  <si>
    <t>OBJETO</t>
  </si>
  <si>
    <t>Tesorería Actividad 1.1.8 - Servicio de Identificacion de Personas</t>
  </si>
  <si>
    <t>BONIFICACIONES F.F. 30</t>
  </si>
  <si>
    <t>SERVICIO DE LIMPIEZA, ASEO Y FUMIGACION - PLURIANUAL 2020-2021</t>
  </si>
  <si>
    <t>ELECTRICIDAD (CLYFSA- VILLARRICA)</t>
  </si>
  <si>
    <t>ADQUISICION DE EQUIPOS DE COMPUTACION</t>
  </si>
  <si>
    <t>ELECTRICIDAD (ANDE)</t>
  </si>
  <si>
    <t>MES DE FEBRERO</t>
  </si>
  <si>
    <t>SERVICIO EN GENERAL ( SERVICIO DE TRANSPORTE DE CAUDAL)</t>
  </si>
  <si>
    <t>MANTENIMIENTO Y REPARACION MENOR DE VEHICULOS- PLURIANUAL</t>
  </si>
  <si>
    <t>SERVICIO DE LIMPIEZA, ASEO Y FUMIGACION ( LIMPIEZA Y DESECHO DE FABRICA)</t>
  </si>
  <si>
    <t>GASTO DE TRASLADO</t>
  </si>
  <si>
    <t xml:space="preserve">AGUA </t>
  </si>
  <si>
    <t>COMBUSTIBLE (PETROPAR)</t>
  </si>
  <si>
    <t>MES DE MARZO</t>
  </si>
  <si>
    <t>UTILES DE OFICINA</t>
  </si>
  <si>
    <t>ALIMENTOS PARA PERSONAS</t>
  </si>
  <si>
    <t>ALQUILER DE EDIFICIOS Y LOCALES- PLURIANUAL</t>
  </si>
  <si>
    <t>CUBIERTAS Y CAMARAS DE AIRE</t>
  </si>
  <si>
    <t>Tesorería Actividad 1.1.9 - SERVICIO DE OPERACIONES ESPECIALES Y DE CONTENCIÓN</t>
  </si>
  <si>
    <t>Bonificaciones y Gratificaciones</t>
  </si>
  <si>
    <t>Servicio de Mantenimiento y Reparación de Aeronaves</t>
  </si>
  <si>
    <t>Adquisición de Elementos de Limpieza</t>
  </si>
  <si>
    <t>Servicio de Mantenimiento y Reparación de Vehículos</t>
  </si>
  <si>
    <t>Servicio de Mantenimiento y Reparación de Aire Acondicionado</t>
  </si>
  <si>
    <t>Adquisición de Útiles de Oficina</t>
  </si>
  <si>
    <t>Provisión de Combustible para Aeronaves</t>
  </si>
  <si>
    <t>ACTIVIDAD 1.10 "OPERACIONES CONTRA GRUPOS CRIMINALES"</t>
  </si>
  <si>
    <t>GRATIFICACION SERVICIO ESPECIALES</t>
  </si>
  <si>
    <t>COMBUSTIBLES Y LUBRICANTES</t>
  </si>
  <si>
    <t>MATERIALES PARA SEG. Y ADIESTRAMIENTO</t>
  </si>
  <si>
    <t>PRODUCTOS ALIMENTICIOS</t>
  </si>
  <si>
    <t>MANTE. Y REP. DE VEHICULOS MENORES</t>
  </si>
  <si>
    <t>Datos pendientes de Publicacion por la SFP</t>
  </si>
  <si>
    <t>SUELDOS</t>
  </si>
  <si>
    <t>SUELDOS - DESCUENTOS JUDICIALES</t>
  </si>
  <si>
    <t>SUELDOS - DESCUENTOS</t>
  </si>
  <si>
    <t>GASTOS DE REPRESENTACIÓN</t>
  </si>
  <si>
    <t>BONIFICACIONES Y GRATICICACIONES</t>
  </si>
  <si>
    <t>EXPOSICIÓN AL PELIGRO</t>
  </si>
  <si>
    <t>UNIDAD BÁSICA ALIMENTICIA</t>
  </si>
  <si>
    <t>SUBSIDIO PARA LA SALUD</t>
  </si>
  <si>
    <t>SUBSIDIO PARA LA SALUD FUERZA PÚBLICA</t>
  </si>
  <si>
    <t>BONIFICACIÓN FAMILIAR</t>
  </si>
  <si>
    <t>SUELDOS - Descuentos Judiciales</t>
  </si>
  <si>
    <t xml:space="preserve"> SUBS.ANUAL PARA ADQ.DE EQ.Y VEST.PER.POLICIAL</t>
  </si>
  <si>
    <t>OTROS GASTOS DEL PERSONAL-DIFERENCIA SALARIAL</t>
  </si>
  <si>
    <t>TESORERIA ACTIVIDAD 1.1.4 PREVENCION DE HECHOS PUNIBLES.</t>
  </si>
  <si>
    <t>https://www.policianacional.gov.py/wp-content/uploads/2021/04/NOTA-66-2021-DEPARTAMENTO-DE-RENDICION-DE-CUENTAS.pdf</t>
  </si>
  <si>
    <t xml:space="preserve">Departamento de Relaciones Públicas </t>
  </si>
  <si>
    <t>Vocero oficial de la Policia Nacional</t>
  </si>
  <si>
    <t>(+595 21) 445-109 // rrpnacional@gmail.com divisionculturapn@pn.gov.py radioemisorapolicial@gmail.com</t>
  </si>
  <si>
    <t>https://www.facebook.com/Polic%C3%ADa-Nacional-Relaciones-Publicas-318574984876781/</t>
  </si>
  <si>
    <t>Fan Page de Facebook</t>
  </si>
  <si>
    <t>https://twitter.com/rrpppoliciapy?lang=es#:~:text=RRPP%2DPOLIC%C3%8DA%20(%40RRPPpoliciapy)%20%7C%20Twitter</t>
  </si>
  <si>
    <t>https://www.youtube.com/channel/UCw-ACeSjAHhfLYdc3CAFj1A/videos</t>
  </si>
  <si>
    <t> Radio “La Voz de la Policía”</t>
  </si>
  <si>
    <t>Perfil de Facebook</t>
  </si>
  <si>
    <t>https://www.facebook.com/Radiolavozdelapolicia</t>
  </si>
  <si>
    <t>https://www.facebook.com/Lavozdelapolicia</t>
  </si>
  <si>
    <t>https://www.instagram.com/radio750/?hl=es-la</t>
  </si>
  <si>
    <t>Canal de Youtube</t>
  </si>
  <si>
    <t>Cuenta de  Twitter</t>
  </si>
  <si>
    <t>https://drive.google.com/file/d/1pgA_p7VTMJc6Dbz72h_zNtOU9NufMm21/view?usp=sharing</t>
  </si>
  <si>
    <t>https://www.policianacional.gov.py/wp-content/uploads/2021/04/NOTA-DGIC-03-2021-DIR-GRAL-INVESTIGACION-CRIMINAL.pdf</t>
  </si>
  <si>
    <t>https://www.policianacional.gov.py/wp-content/uploads/2021/04/911_NOTA.pdf</t>
  </si>
  <si>
    <t>POLICIA NACIONAL - DIRECCION GENERAL DE PREVENCION Y SEGURIDAD</t>
  </si>
  <si>
    <t>SISTEMA 911</t>
  </si>
  <si>
    <t>POLICIA NACIONAL - DIRECCION GENERAL DE INVESTIGACION CRMINAL</t>
  </si>
  <si>
    <t>https://www.policianacional.gov.py/wp-content/uploads/2021/04/DIGEPSE.pdf</t>
  </si>
  <si>
    <t>POLICIA NACIONAL - INSTITUTO SUPERIOR DE EDUCACIÓN POLICIAL</t>
  </si>
  <si>
    <t>https://www.isepol.edu.py/noticias/admision-2021-inicio-periodo-de-evaluacion-psicologica-a-postulantes-74</t>
  </si>
  <si>
    <t>https://www.policianacional.gov.py/wp-content/uploads/2021/04/NOTA-146-2021-ISEPOL.pdf</t>
  </si>
  <si>
    <t>AÑO 2020</t>
  </si>
  <si>
    <t>https://drive.google.com/file/d/1XQsNiHwDHjFM1FVAixPXGN3_zOgtlQYv/view?usp=sharing</t>
  </si>
  <si>
    <t>Cuenta de Instagram</t>
  </si>
  <si>
    <t>RESOLUCIÓN CGR 83-17</t>
  </si>
  <si>
    <t>RESOLUCIÓN CGR 44-18</t>
  </si>
  <si>
    <t>RESOLUCIÓN CGR 592-18</t>
  </si>
  <si>
    <t>RESOLUCIÓN CGR 843-18</t>
  </si>
  <si>
    <t>RESOLUCIÓN CGR 626-19</t>
  </si>
  <si>
    <t>INFORME ANALITICO CONSOLIDADO PRIMER TRIMESTRE 2021</t>
  </si>
  <si>
    <t>AVANCE DE PLAN DE MEJORAMIENTO PRIMER TRIMESTRE 2021</t>
  </si>
  <si>
    <t>https://www.policianacional.gov.py/wp-content/uploads/2021/04/APM-CGR-83-17-PRIMER-TRIMESTRE-2021.pdf</t>
  </si>
  <si>
    <t>https://www.policianacional.gov.py/wp-content/uploads/2021/04/APM-CGR-44-18-PRIMER-TRIMESTE-2021.pdf</t>
  </si>
  <si>
    <t>https://www.policianacional.gov.py/wp-content/uploads/2021/04/APM-CGR-592-18-PRIMER-TRIMESTRE-2021.pdf</t>
  </si>
  <si>
    <t>https://www.policianacional.gov.py/wp-content/uploads/2021/04/APM-CGR-843-18-PRIMER-TRIMESTRE-2021.pdf</t>
  </si>
  <si>
    <t>https://www.policianacional.gov.py/wp-content/uploads/2021/04/APM-CGR-626-19-PRIMER-TRIMESTRE-2021.pdf</t>
  </si>
  <si>
    <t>https://www.policianacional.gov.py/wp-content/uploads/2021/04/INFORME-ANALITICO-CONSOLIDADO-PRIMER-TRIMESTRE-2021-2.pdf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</si>
</sst>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#,##0;[Red]#,##0"/>
    <numFmt numFmtId="166" formatCode="_ * #,##0_ ;_ * \-#,##0_ ;_ * &quot;-&quot;_ ;_ @_ "/>
    <numFmt numFmtId="167" formatCode="_(* #,##0_);_(* \(#,##0\);_(* &quot;-&quot;??_);_(@_)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u/>
      <sz val="14"/>
      <color theme="1"/>
      <name val="Calibri"/>
      <charset val="134"/>
    </font>
    <font>
      <b/>
      <u/>
      <sz val="11"/>
      <color theme="1"/>
      <name val="Calibri"/>
      <charset val="134"/>
    </font>
    <font>
      <b/>
      <sz val="11"/>
      <color theme="1"/>
      <name val="Calibri"/>
      <charset val="134"/>
    </font>
    <font>
      <b/>
      <u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u/>
      <sz val="11"/>
      <color theme="1"/>
      <name val="Calibri"/>
      <charset val="134"/>
      <scheme val="minor"/>
    </font>
    <font>
      <u/>
      <sz val="11"/>
      <color theme="1"/>
      <name val="Calibri"/>
      <charset val="134"/>
    </font>
    <font>
      <u/>
      <sz val="11"/>
      <color theme="10"/>
      <name val="Calibri"/>
      <charset val="134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charset val="134"/>
      <scheme val="minor"/>
    </font>
    <font>
      <sz val="10"/>
      <name val="Arial"/>
      <family val="2"/>
    </font>
    <font>
      <sz val="9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Calibri Light"/>
      <family val="2"/>
      <scheme val="major"/>
    </font>
    <font>
      <u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Helvetica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3" fillId="0" borderId="0"/>
    <xf numFmtId="0" fontId="2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7" xfId="0" applyFont="1" applyBorder="1" applyAlignment="1">
      <alignment vertical="center"/>
    </xf>
    <xf numFmtId="3" fontId="21" fillId="2" borderId="16" xfId="4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3" fontId="22" fillId="2" borderId="16" xfId="5" applyNumberFormat="1" applyFont="1" applyFill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 wrapText="1"/>
    </xf>
    <xf numFmtId="3" fontId="25" fillId="2" borderId="16" xfId="1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 wrapText="1"/>
    </xf>
    <xf numFmtId="49" fontId="26" fillId="0" borderId="16" xfId="2" applyNumberFormat="1" applyFont="1" applyFill="1" applyBorder="1" applyAlignment="1" applyProtection="1">
      <alignment horizontal="center" vertical="center" wrapText="1"/>
      <protection locked="0"/>
    </xf>
    <xf numFmtId="3" fontId="27" fillId="0" borderId="16" xfId="6" applyNumberFormat="1" applyFont="1" applyFill="1" applyBorder="1" applyAlignment="1">
      <alignment horizontal="center" vertical="center" wrapText="1"/>
    </xf>
    <xf numFmtId="0" fontId="28" fillId="0" borderId="16" xfId="6" applyFont="1" applyFill="1" applyBorder="1" applyAlignment="1">
      <alignment horizontal="center" vertical="center" wrapText="1"/>
    </xf>
    <xf numFmtId="3" fontId="28" fillId="0" borderId="16" xfId="4" applyNumberFormat="1" applyFont="1" applyFill="1" applyBorder="1" applyAlignment="1">
      <alignment horizontal="center" vertical="center" wrapText="1"/>
    </xf>
    <xf numFmtId="3" fontId="22" fillId="0" borderId="16" xfId="6" applyNumberFormat="1" applyFont="1" applyFill="1" applyBorder="1" applyAlignment="1">
      <alignment horizontal="center" vertical="center"/>
    </xf>
    <xf numFmtId="3" fontId="22" fillId="0" borderId="16" xfId="6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3" fontId="25" fillId="0" borderId="16" xfId="1" applyNumberFormat="1" applyFont="1" applyBorder="1" applyAlignment="1" applyProtection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3" fontId="0" fillId="2" borderId="16" xfId="0" applyNumberFormat="1" applyFont="1" applyFill="1" applyBorder="1" applyAlignment="1">
      <alignment horizontal="center" vertical="center" wrapText="1"/>
    </xf>
    <xf numFmtId="3" fontId="24" fillId="2" borderId="16" xfId="1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24" fillId="0" borderId="16" xfId="1" applyNumberFormat="1" applyFont="1" applyBorder="1" applyAlignment="1" applyProtection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/>
    </xf>
    <xf numFmtId="0" fontId="29" fillId="0" borderId="16" xfId="6" applyFont="1" applyFill="1" applyBorder="1" applyAlignment="1">
      <alignment horizontal="center" vertical="center" wrapText="1"/>
    </xf>
    <xf numFmtId="3" fontId="29" fillId="0" borderId="16" xfId="4" applyNumberFormat="1" applyFont="1" applyFill="1" applyBorder="1" applyAlignment="1">
      <alignment horizontal="center" vertical="center" wrapText="1"/>
    </xf>
    <xf numFmtId="3" fontId="1" fillId="0" borderId="16" xfId="6" applyNumberFormat="1" applyFont="1" applyFill="1" applyBorder="1" applyAlignment="1">
      <alignment horizontal="center" vertical="center"/>
    </xf>
    <xf numFmtId="3" fontId="1" fillId="0" borderId="16" xfId="6" applyNumberFormat="1" applyFont="1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165" fontId="30" fillId="2" borderId="1" xfId="0" applyNumberFormat="1" applyFont="1" applyFill="1" applyBorder="1">
      <alignment vertical="center"/>
    </xf>
    <xf numFmtId="3" fontId="31" fillId="0" borderId="16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3" fontId="32" fillId="2" borderId="16" xfId="1" applyNumberFormat="1" applyFont="1" applyFill="1" applyBorder="1" applyAlignment="1" applyProtection="1">
      <alignment horizontal="left" vertical="center" wrapText="1"/>
    </xf>
    <xf numFmtId="3" fontId="27" fillId="0" borderId="16" xfId="0" applyNumberFormat="1" applyFont="1" applyBorder="1" applyAlignment="1" applyProtection="1">
      <alignment horizontal="center" vertical="center" wrapText="1"/>
      <protection locked="0"/>
    </xf>
    <xf numFmtId="3" fontId="31" fillId="0" borderId="16" xfId="0" applyNumberFormat="1" applyFont="1" applyFill="1" applyBorder="1" applyAlignment="1">
      <alignment vertical="center"/>
    </xf>
    <xf numFmtId="3" fontId="33" fillId="0" borderId="16" xfId="2" applyNumberFormat="1" applyFont="1" applyFill="1" applyBorder="1" applyAlignment="1" applyProtection="1">
      <alignment vertical="center"/>
      <protection locked="0"/>
    </xf>
    <xf numFmtId="3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16" xfId="0" applyNumberFormat="1" applyFont="1" applyFill="1" applyBorder="1" applyAlignment="1">
      <alignment horizontal="center" vertical="center" wrapText="1"/>
    </xf>
    <xf numFmtId="3" fontId="33" fillId="0" borderId="16" xfId="0" applyNumberFormat="1" applyFont="1" applyFill="1" applyBorder="1" applyAlignment="1">
      <alignment horizontal="center" vertical="center" wrapText="1"/>
    </xf>
    <xf numFmtId="3" fontId="31" fillId="0" borderId="16" xfId="7" applyNumberFormat="1" applyFont="1" applyFill="1" applyBorder="1" applyAlignment="1" applyProtection="1">
      <alignment vertical="center"/>
      <protection locked="0"/>
    </xf>
    <xf numFmtId="3" fontId="31" fillId="0" borderId="16" xfId="0" applyNumberFormat="1" applyFont="1" applyFill="1" applyBorder="1" applyAlignment="1" applyProtection="1">
      <alignment vertical="center"/>
      <protection locked="0"/>
    </xf>
    <xf numFmtId="3" fontId="31" fillId="0" borderId="16" xfId="8" applyNumberFormat="1" applyFont="1" applyFill="1" applyBorder="1" applyAlignment="1" applyProtection="1">
      <alignment vertical="center"/>
      <protection locked="0"/>
    </xf>
    <xf numFmtId="167" fontId="33" fillId="0" borderId="16" xfId="9" applyNumberFormat="1" applyFont="1" applyFill="1" applyBorder="1" applyAlignment="1" applyProtection="1">
      <alignment vertical="center" wrapText="1"/>
      <protection locked="0"/>
    </xf>
    <xf numFmtId="0" fontId="33" fillId="0" borderId="16" xfId="0" applyFont="1" applyFill="1" applyBorder="1" applyAlignment="1">
      <alignment vertical="center"/>
    </xf>
    <xf numFmtId="3" fontId="31" fillId="0" borderId="16" xfId="10" applyNumberFormat="1" applyFont="1" applyFill="1" applyBorder="1" applyAlignment="1" applyProtection="1">
      <alignment vertical="center" wrapText="1"/>
      <protection locked="0"/>
    </xf>
    <xf numFmtId="3" fontId="31" fillId="0" borderId="16" xfId="11" applyNumberFormat="1" applyFont="1" applyFill="1" applyBorder="1" applyAlignment="1" applyProtection="1">
      <alignment vertical="center" wrapText="1"/>
      <protection locked="0"/>
    </xf>
    <xf numFmtId="3" fontId="31" fillId="0" borderId="16" xfId="12" applyNumberFormat="1" applyFont="1" applyFill="1" applyBorder="1" applyAlignment="1" applyProtection="1">
      <alignment vertical="center" wrapText="1"/>
      <protection locked="0"/>
    </xf>
    <xf numFmtId="3" fontId="31" fillId="0" borderId="16" xfId="13" applyNumberFormat="1" applyFont="1" applyFill="1" applyBorder="1" applyAlignment="1" applyProtection="1">
      <alignment vertical="center" wrapText="1"/>
      <protection locked="0"/>
    </xf>
    <xf numFmtId="3" fontId="31" fillId="0" borderId="16" xfId="14" applyNumberFormat="1" applyFont="1" applyFill="1" applyBorder="1" applyAlignment="1" applyProtection="1">
      <alignment vertical="center" wrapText="1"/>
      <protection locked="0"/>
    </xf>
    <xf numFmtId="3" fontId="31" fillId="0" borderId="16" xfId="15" applyNumberFormat="1" applyFont="1" applyFill="1" applyBorder="1" applyAlignment="1" applyProtection="1">
      <alignment vertical="center" wrapText="1"/>
      <protection locked="0"/>
    </xf>
    <xf numFmtId="3" fontId="31" fillId="0" borderId="16" xfId="16" applyNumberFormat="1" applyFont="1" applyFill="1" applyBorder="1" applyAlignment="1" applyProtection="1">
      <alignment vertical="center" wrapText="1"/>
      <protection locked="0"/>
    </xf>
    <xf numFmtId="3" fontId="31" fillId="0" borderId="16" xfId="17" applyNumberFormat="1" applyFont="1" applyFill="1" applyBorder="1" applyAlignment="1" applyProtection="1">
      <alignment vertical="center" wrapText="1"/>
      <protection locked="0"/>
    </xf>
    <xf numFmtId="3" fontId="31" fillId="0" borderId="16" xfId="18" applyNumberFormat="1" applyFont="1" applyFill="1" applyBorder="1" applyAlignment="1" applyProtection="1">
      <alignment vertical="center" wrapText="1"/>
      <protection locked="0"/>
    </xf>
    <xf numFmtId="166" fontId="31" fillId="0" borderId="16" xfId="7" applyFont="1" applyFill="1" applyBorder="1" applyAlignment="1" applyProtection="1">
      <alignment vertical="center"/>
      <protection locked="0"/>
    </xf>
    <xf numFmtId="167" fontId="33" fillId="0" borderId="16" xfId="19" applyNumberFormat="1" applyFont="1" applyFill="1" applyBorder="1" applyAlignment="1" applyProtection="1">
      <alignment vertical="center" wrapText="1"/>
      <protection locked="0"/>
    </xf>
    <xf numFmtId="167" fontId="33" fillId="0" borderId="16" xfId="20" applyNumberFormat="1" applyFont="1" applyFill="1" applyBorder="1" applyAlignment="1" applyProtection="1">
      <alignment vertical="center"/>
      <protection locked="0"/>
    </xf>
    <xf numFmtId="49" fontId="33" fillId="0" borderId="16" xfId="21" applyNumberFormat="1" applyFont="1" applyFill="1" applyBorder="1" applyAlignment="1" applyProtection="1">
      <alignment vertical="center" wrapText="1"/>
      <protection locked="0"/>
    </xf>
    <xf numFmtId="167" fontId="33" fillId="0" borderId="16" xfId="22" applyNumberFormat="1" applyFont="1" applyFill="1" applyBorder="1" applyAlignment="1" applyProtection="1">
      <alignment vertical="center"/>
      <protection locked="0"/>
    </xf>
    <xf numFmtId="49" fontId="33" fillId="0" borderId="16" xfId="22" applyNumberFormat="1" applyFont="1" applyFill="1" applyBorder="1" applyAlignment="1" applyProtection="1">
      <alignment vertical="center" wrapText="1"/>
      <protection locked="0"/>
    </xf>
    <xf numFmtId="49" fontId="33" fillId="0" borderId="16" xfId="22" applyNumberFormat="1" applyFont="1" applyFill="1" applyBorder="1" applyAlignment="1" applyProtection="1">
      <alignment vertical="center"/>
      <protection locked="0"/>
    </xf>
    <xf numFmtId="166" fontId="13" fillId="0" borderId="16" xfId="7" applyFont="1" applyBorder="1" applyAlignment="1" applyProtection="1">
      <alignment vertical="center"/>
      <protection locked="0"/>
    </xf>
    <xf numFmtId="166" fontId="13" fillId="0" borderId="16" xfId="7" applyFont="1" applyFill="1" applyBorder="1" applyAlignment="1" applyProtection="1">
      <alignment vertical="center"/>
      <protection locked="0"/>
    </xf>
    <xf numFmtId="41" fontId="0" fillId="2" borderId="16" xfId="3" applyFont="1" applyFill="1" applyBorder="1" applyAlignment="1">
      <alignment horizontal="center" vertical="center"/>
    </xf>
    <xf numFmtId="165" fontId="0" fillId="2" borderId="16" xfId="2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 wrapText="1"/>
    </xf>
    <xf numFmtId="41" fontId="0" fillId="2" borderId="16" xfId="3" applyFont="1" applyFill="1" applyBorder="1" applyAlignment="1">
      <alignment vertical="center"/>
    </xf>
    <xf numFmtId="0" fontId="0" fillId="2" borderId="16" xfId="0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34" fillId="2" borderId="17" xfId="1" applyFont="1" applyFill="1" applyBorder="1" applyAlignment="1" applyProtection="1">
      <alignment vertical="center" wrapText="1"/>
    </xf>
    <xf numFmtId="41" fontId="0" fillId="2" borderId="18" xfId="3" applyFont="1" applyFill="1" applyBorder="1" applyAlignment="1">
      <alignment vertical="center"/>
    </xf>
    <xf numFmtId="41" fontId="0" fillId="2" borderId="19" xfId="3" applyFont="1" applyFill="1" applyBorder="1" applyAlignment="1">
      <alignment vertical="center"/>
    </xf>
    <xf numFmtId="41" fontId="1" fillId="2" borderId="16" xfId="3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0" fontId="31" fillId="0" borderId="18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3" fontId="35" fillId="0" borderId="20" xfId="0" applyNumberFormat="1" applyFont="1" applyBorder="1" applyAlignment="1">
      <alignment horizontal="right" wrapText="1"/>
    </xf>
    <xf numFmtId="0" fontId="35" fillId="0" borderId="20" xfId="0" applyFont="1" applyBorder="1" applyAlignment="1">
      <alignment wrapText="1"/>
    </xf>
    <xf numFmtId="0" fontId="35" fillId="0" borderId="20" xfId="0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 wrapText="1"/>
    </xf>
    <xf numFmtId="0" fontId="15" fillId="0" borderId="20" xfId="1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32" fillId="0" borderId="14" xfId="1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32" fillId="0" borderId="1" xfId="1" applyFont="1" applyBorder="1" applyAlignment="1" applyProtection="1">
      <alignment wrapText="1"/>
    </xf>
    <xf numFmtId="0" fontId="32" fillId="0" borderId="1" xfId="1" applyFont="1" applyBorder="1" applyAlignment="1" applyProtection="1">
      <alignment horizontal="center" wrapText="1"/>
    </xf>
    <xf numFmtId="0" fontId="0" fillId="0" borderId="1" xfId="0" applyBorder="1" applyAlignment="1">
      <alignment horizontal="left"/>
    </xf>
    <xf numFmtId="3" fontId="21" fillId="2" borderId="16" xfId="4" applyNumberFormat="1" applyFont="1" applyFill="1" applyBorder="1" applyAlignment="1">
      <alignment horizontal="center" wrapText="1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left"/>
    </xf>
    <xf numFmtId="3" fontId="22" fillId="2" borderId="16" xfId="5" applyNumberFormat="1" applyFont="1" applyFill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horizontal="left" vertical="center"/>
    </xf>
    <xf numFmtId="3" fontId="21" fillId="0" borderId="16" xfId="4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3" fontId="22" fillId="0" borderId="16" xfId="0" applyNumberFormat="1" applyFont="1" applyFill="1" applyBorder="1" applyAlignment="1">
      <alignment horizontal="center"/>
    </xf>
    <xf numFmtId="3" fontId="22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3" fontId="22" fillId="0" borderId="16" xfId="5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6" xfId="0" applyFill="1" applyBorder="1" applyAlignment="1">
      <alignment horizontal="justify" vertical="center"/>
    </xf>
    <xf numFmtId="0" fontId="0" fillId="0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 applyAlignment="1"/>
    <xf numFmtId="3" fontId="0" fillId="0" borderId="1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3" fontId="0" fillId="0" borderId="1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>
      <alignment vertical="center"/>
    </xf>
    <xf numFmtId="1" fontId="31" fillId="0" borderId="16" xfId="7" applyNumberFormat="1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3" fontId="31" fillId="0" borderId="16" xfId="0" applyNumberFormat="1" applyFont="1" applyBorder="1" applyAlignment="1">
      <alignment horizontal="center" vertical="center"/>
    </xf>
    <xf numFmtId="3" fontId="31" fillId="0" borderId="16" xfId="7" applyNumberFormat="1" applyFont="1" applyBorder="1"/>
    <xf numFmtId="3" fontId="31" fillId="0" borderId="16" xfId="0" applyNumberFormat="1" applyFont="1" applyBorder="1" applyAlignment="1">
      <alignment horizontal="right" vertical="center"/>
    </xf>
    <xf numFmtId="1" fontId="31" fillId="0" borderId="16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3" fontId="31" fillId="0" borderId="16" xfId="7" applyNumberFormat="1" applyFont="1" applyFill="1" applyBorder="1" applyAlignment="1">
      <alignment horizontal="center" vertical="center"/>
    </xf>
    <xf numFmtId="3" fontId="31" fillId="0" borderId="16" xfId="0" applyNumberFormat="1" applyFont="1" applyFill="1" applyBorder="1" applyAlignment="1">
      <alignment horizontal="right" vertical="center"/>
    </xf>
    <xf numFmtId="1" fontId="31" fillId="0" borderId="16" xfId="0" applyNumberFormat="1" applyFont="1" applyBorder="1" applyAlignment="1">
      <alignment horizontal="center"/>
    </xf>
    <xf numFmtId="3" fontId="31" fillId="0" borderId="16" xfId="7" applyNumberFormat="1" applyFont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3" fontId="35" fillId="0" borderId="16" xfId="0" applyNumberFormat="1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7" xfId="0" applyFont="1" applyBorder="1" applyAlignment="1">
      <alignment vertical="center" wrapText="1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0" fontId="35" fillId="0" borderId="20" xfId="0" applyFont="1" applyBorder="1" applyAlignment="1">
      <alignment vertical="center" wrapText="1"/>
    </xf>
    <xf numFmtId="3" fontId="35" fillId="0" borderId="20" xfId="0" applyNumberFormat="1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3" xfId="0" applyFont="1" applyBorder="1" applyAlignment="1">
      <alignment vertical="center" wrapText="1"/>
    </xf>
    <xf numFmtId="3" fontId="35" fillId="0" borderId="23" xfId="0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wrapText="1"/>
    </xf>
    <xf numFmtId="166" fontId="0" fillId="0" borderId="14" xfId="7" applyFont="1" applyBorder="1"/>
    <xf numFmtId="166" fontId="0" fillId="0" borderId="1" xfId="7" applyFont="1" applyBorder="1"/>
    <xf numFmtId="166" fontId="0" fillId="0" borderId="1" xfId="7" applyFon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vertical="center"/>
    </xf>
    <xf numFmtId="0" fontId="31" fillId="0" borderId="18" xfId="0" applyFont="1" applyBorder="1" applyAlignment="1">
      <alignment wrapText="1"/>
    </xf>
    <xf numFmtId="0" fontId="31" fillId="0" borderId="18" xfId="0" applyFont="1" applyFill="1" applyBorder="1" applyAlignment="1">
      <alignment wrapText="1"/>
    </xf>
    <xf numFmtId="0" fontId="14" fillId="0" borderId="26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3" fontId="31" fillId="0" borderId="16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1" fontId="42" fillId="0" borderId="1" xfId="0" applyNumberFormat="1" applyFont="1" applyFill="1" applyBorder="1" applyAlignment="1">
      <alignment horizontal="center" vertical="center" shrinkToFit="1"/>
    </xf>
    <xf numFmtId="1" fontId="42" fillId="0" borderId="1" xfId="0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vertical="center"/>
    </xf>
    <xf numFmtId="41" fontId="0" fillId="0" borderId="1" xfId="3" applyFont="1" applyBorder="1"/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Fill="1" applyBorder="1" applyAlignment="1">
      <alignment vertical="top" shrinkToFit="1"/>
    </xf>
    <xf numFmtId="1" fontId="42" fillId="0" borderId="12" xfId="0" applyNumberFormat="1" applyFont="1" applyFill="1" applyBorder="1" applyAlignment="1">
      <alignment horizontal="center" vertical="center" shrinkToFit="1"/>
    </xf>
    <xf numFmtId="1" fontId="42" fillId="0" borderId="12" xfId="0" applyNumberFormat="1" applyFont="1" applyFill="1" applyBorder="1" applyAlignment="1">
      <alignment horizontal="center" vertical="top" shrinkToFit="1"/>
    </xf>
    <xf numFmtId="1" fontId="42" fillId="0" borderId="2" xfId="0" applyNumberFormat="1" applyFont="1" applyFill="1" applyBorder="1" applyAlignment="1">
      <alignment horizontal="center" vertical="center" shrinkToFit="1"/>
    </xf>
    <xf numFmtId="3" fontId="42" fillId="0" borderId="31" xfId="0" applyNumberFormat="1" applyFont="1" applyFill="1" applyBorder="1" applyAlignment="1">
      <alignment vertical="top" shrinkToFit="1"/>
    </xf>
    <xf numFmtId="1" fontId="42" fillId="0" borderId="32" xfId="0" applyNumberFormat="1" applyFont="1" applyFill="1" applyBorder="1" applyAlignment="1">
      <alignment horizontal="center" vertical="center" shrinkToFit="1"/>
    </xf>
    <xf numFmtId="3" fontId="42" fillId="0" borderId="3" xfId="0" applyNumberFormat="1" applyFont="1" applyFill="1" applyBorder="1" applyAlignment="1">
      <alignment vertical="top" shrinkToFit="1"/>
    </xf>
    <xf numFmtId="0" fontId="0" fillId="0" borderId="12" xfId="0" applyBorder="1" applyAlignment="1">
      <alignment vertical="center"/>
    </xf>
    <xf numFmtId="1" fontId="42" fillId="0" borderId="4" xfId="0" applyNumberFormat="1" applyFont="1" applyFill="1" applyBorder="1" applyAlignment="1">
      <alignment horizontal="center" vertical="center" shrinkToFit="1"/>
    </xf>
    <xf numFmtId="3" fontId="22" fillId="2" borderId="3" xfId="5" applyNumberFormat="1" applyFont="1" applyFill="1" applyBorder="1" applyAlignment="1">
      <alignment vertical="center"/>
    </xf>
    <xf numFmtId="3" fontId="42" fillId="0" borderId="3" xfId="0" applyNumberFormat="1" applyFont="1" applyFill="1" applyBorder="1" applyAlignment="1">
      <alignment horizontal="right" vertical="top" shrinkToFit="1"/>
    </xf>
    <xf numFmtId="3" fontId="0" fillId="0" borderId="1" xfId="0" applyNumberFormat="1" applyFill="1" applyBorder="1" applyAlignment="1">
      <alignment horizontal="right" vertical="center"/>
    </xf>
    <xf numFmtId="3" fontId="22" fillId="2" borderId="1" xfId="5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22" fillId="2" borderId="3" xfId="5" applyNumberFormat="1" applyFont="1" applyFill="1" applyBorder="1" applyAlignment="1">
      <alignment horizontal="righ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0" fontId="35" fillId="0" borderId="23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1" applyBorder="1" applyAlignment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5" xfId="1" applyBorder="1" applyAlignment="1" applyProtection="1">
      <alignment horizontal="center" vertical="center" wrapText="1"/>
    </xf>
    <xf numFmtId="0" fontId="10" fillId="0" borderId="6" xfId="1" applyBorder="1" applyAlignment="1" applyProtection="1">
      <alignment horizontal="center" vertical="center" wrapText="1"/>
    </xf>
    <xf numFmtId="0" fontId="10" fillId="0" borderId="0" xfId="1" applyBorder="1" applyAlignment="1" applyProtection="1">
      <alignment horizontal="center" vertical="center" wrapText="1"/>
    </xf>
    <xf numFmtId="0" fontId="10" fillId="0" borderId="8" xfId="1" applyBorder="1" applyAlignment="1" applyProtection="1">
      <alignment horizontal="center" vertical="center" wrapText="1"/>
    </xf>
    <xf numFmtId="0" fontId="10" fillId="0" borderId="10" xfId="1" applyBorder="1" applyAlignment="1" applyProtection="1">
      <alignment horizontal="center" vertical="center" wrapText="1"/>
    </xf>
    <xf numFmtId="0" fontId="10" fillId="0" borderId="11" xfId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4" xfId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</xf>
    <xf numFmtId="0" fontId="17" fillId="0" borderId="11" xfId="1" applyFont="1" applyBorder="1" applyAlignment="1" applyProtection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12" xfId="1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31" fillId="0" borderId="16" xfId="0" applyNumberFormat="1" applyFont="1" applyFill="1" applyBorder="1" applyAlignment="1">
      <alignment horizontal="center" vertical="center"/>
    </xf>
    <xf numFmtId="3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6" xfId="1" applyNumberFormat="1" applyFont="1" applyFill="1" applyBorder="1" applyAlignment="1" applyProtection="1">
      <alignment horizontal="left" vertical="center" wrapText="1"/>
    </xf>
    <xf numFmtId="3" fontId="33" fillId="0" borderId="16" xfId="0" applyNumberFormat="1" applyFont="1" applyFill="1" applyBorder="1" applyAlignment="1">
      <alignment horizontal="center" vertical="center"/>
    </xf>
    <xf numFmtId="3" fontId="31" fillId="0" borderId="16" xfId="0" applyNumberFormat="1" applyFont="1" applyFill="1" applyBorder="1" applyAlignment="1">
      <alignment horizontal="center" vertical="center" wrapText="1"/>
    </xf>
    <xf numFmtId="3" fontId="41" fillId="7" borderId="1" xfId="0" applyNumberFormat="1" applyFont="1" applyFill="1" applyBorder="1" applyAlignment="1">
      <alignment horizontal="center" vertical="center"/>
    </xf>
    <xf numFmtId="3" fontId="22" fillId="3" borderId="18" xfId="0" applyNumberFormat="1" applyFont="1" applyFill="1" applyBorder="1" applyAlignment="1">
      <alignment horizontal="center" vertical="center"/>
    </xf>
    <xf numFmtId="3" fontId="22" fillId="3" borderId="25" xfId="0" applyNumberFormat="1" applyFont="1" applyFill="1" applyBorder="1" applyAlignment="1">
      <alignment horizontal="center" vertical="center"/>
    </xf>
    <xf numFmtId="3" fontId="22" fillId="3" borderId="17" xfId="0" applyNumberFormat="1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 wrapText="1"/>
    </xf>
    <xf numFmtId="3" fontId="35" fillId="0" borderId="22" xfId="0" applyNumberFormat="1" applyFont="1" applyBorder="1" applyAlignment="1">
      <alignment horizontal="center" vertical="center" wrapText="1"/>
    </xf>
    <xf numFmtId="3" fontId="35" fillId="0" borderId="21" xfId="0" applyNumberFormat="1" applyFont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 wrapText="1"/>
    </xf>
    <xf numFmtId="0" fontId="15" fillId="0" borderId="22" xfId="1" applyFont="1" applyBorder="1" applyAlignment="1" applyProtection="1">
      <alignment horizontal="center" vertical="center" wrapText="1"/>
    </xf>
    <xf numFmtId="0" fontId="15" fillId="0" borderId="21" xfId="1" applyFont="1" applyBorder="1" applyAlignment="1" applyProtection="1">
      <alignment horizontal="center" vertical="center" wrapText="1"/>
    </xf>
    <xf numFmtId="3" fontId="41" fillId="7" borderId="29" xfId="0" applyNumberFormat="1" applyFont="1" applyFill="1" applyBorder="1" applyAlignment="1">
      <alignment horizontal="center" vertical="center"/>
    </xf>
    <xf numFmtId="3" fontId="41" fillId="7" borderId="26" xfId="0" applyNumberFormat="1" applyFont="1" applyFill="1" applyBorder="1" applyAlignment="1">
      <alignment horizontal="center" vertical="center"/>
    </xf>
    <xf numFmtId="3" fontId="41" fillId="7" borderId="30" xfId="0" applyNumberFormat="1" applyFont="1" applyFill="1" applyBorder="1" applyAlignment="1">
      <alignment horizontal="center" vertical="center"/>
    </xf>
    <xf numFmtId="3" fontId="21" fillId="3" borderId="18" xfId="4" applyNumberFormat="1" applyFont="1" applyFill="1" applyBorder="1" applyAlignment="1">
      <alignment horizontal="center" vertical="center" wrapText="1"/>
    </xf>
    <xf numFmtId="3" fontId="21" fillId="3" borderId="25" xfId="4" applyNumberFormat="1" applyFont="1" applyFill="1" applyBorder="1" applyAlignment="1">
      <alignment horizontal="center" vertical="center" wrapText="1"/>
    </xf>
    <xf numFmtId="3" fontId="21" fillId="3" borderId="17" xfId="4" applyNumberFormat="1" applyFont="1" applyFill="1" applyBorder="1" applyAlignment="1">
      <alignment horizontal="center" vertical="center" wrapText="1"/>
    </xf>
    <xf numFmtId="3" fontId="28" fillId="3" borderId="18" xfId="4" applyNumberFormat="1" applyFont="1" applyFill="1" applyBorder="1" applyAlignment="1">
      <alignment horizontal="center" vertical="center" wrapText="1"/>
    </xf>
    <xf numFmtId="3" fontId="28" fillId="3" borderId="25" xfId="4" applyNumberFormat="1" applyFont="1" applyFill="1" applyBorder="1" applyAlignment="1">
      <alignment horizontal="center" vertical="center" wrapText="1"/>
    </xf>
    <xf numFmtId="3" fontId="28" fillId="3" borderId="17" xfId="4" applyNumberFormat="1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37" fillId="4" borderId="18" xfId="0" applyFont="1" applyFill="1" applyBorder="1" applyAlignment="1">
      <alignment horizontal="center"/>
    </xf>
    <xf numFmtId="0" fontId="37" fillId="4" borderId="25" xfId="0" applyFont="1" applyFill="1" applyBorder="1" applyAlignment="1">
      <alignment horizontal="center"/>
    </xf>
    <xf numFmtId="0" fontId="37" fillId="4" borderId="17" xfId="0" applyFont="1" applyFill="1" applyBorder="1" applyAlignment="1">
      <alignment horizontal="center"/>
    </xf>
    <xf numFmtId="3" fontId="31" fillId="0" borderId="24" xfId="0" applyNumberFormat="1" applyFont="1" applyBorder="1" applyAlignment="1">
      <alignment horizontal="center" vertical="center"/>
    </xf>
    <xf numFmtId="3" fontId="31" fillId="0" borderId="19" xfId="0" applyNumberFormat="1" applyFont="1" applyBorder="1" applyAlignment="1">
      <alignment horizontal="center" vertical="center"/>
    </xf>
    <xf numFmtId="3" fontId="31" fillId="0" borderId="24" xfId="0" applyNumberFormat="1" applyFont="1" applyBorder="1" applyAlignment="1">
      <alignment horizontal="right" vertical="center"/>
    </xf>
    <xf numFmtId="3" fontId="31" fillId="0" borderId="19" xfId="0" applyNumberFormat="1" applyFont="1" applyBorder="1" applyAlignment="1">
      <alignment horizontal="right" vertical="center"/>
    </xf>
    <xf numFmtId="3" fontId="31" fillId="0" borderId="22" xfId="0" applyNumberFormat="1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right" vertical="center"/>
    </xf>
    <xf numFmtId="0" fontId="38" fillId="4" borderId="18" xfId="0" applyFont="1" applyFill="1" applyBorder="1" applyAlignment="1">
      <alignment horizontal="center"/>
    </xf>
    <xf numFmtId="0" fontId="38" fillId="4" borderId="25" xfId="0" applyFont="1" applyFill="1" applyBorder="1" applyAlignment="1">
      <alignment horizontal="center"/>
    </xf>
    <xf numFmtId="0" fontId="38" fillId="4" borderId="17" xfId="0" applyFont="1" applyFill="1" applyBorder="1" applyAlignment="1">
      <alignment horizontal="center"/>
    </xf>
    <xf numFmtId="0" fontId="39" fillId="5" borderId="18" xfId="0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7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0" fillId="0" borderId="2" xfId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1" applyFont="1" applyBorder="1" applyAlignment="1" applyProtection="1">
      <alignment vertical="center" wrapText="1"/>
    </xf>
    <xf numFmtId="0" fontId="43" fillId="0" borderId="1" xfId="0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4" fillId="0" borderId="1" xfId="0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</cellXfs>
  <cellStyles count="23">
    <cellStyle name="Hipervínculo" xfId="1" builtinId="8"/>
    <cellStyle name="Millares" xfId="2" builtinId="3"/>
    <cellStyle name="Millares [0]" xfId="3" builtinId="6"/>
    <cellStyle name="Millares [0] 11" xfId="7"/>
    <cellStyle name="Millares 10" xfId="22"/>
    <cellStyle name="Millares 102" xfId="14"/>
    <cellStyle name="Millares 106" xfId="15"/>
    <cellStyle name="Millares 108" xfId="16"/>
    <cellStyle name="Millares 112" xfId="17"/>
    <cellStyle name="Millares 117" xfId="18"/>
    <cellStyle name="Millares 120" xfId="19"/>
    <cellStyle name="Millares 124" xfId="21"/>
    <cellStyle name="Millares 125" xfId="20"/>
    <cellStyle name="Millares 81" xfId="8"/>
    <cellStyle name="Millares 83" xfId="9"/>
    <cellStyle name="Millares 86" xfId="10"/>
    <cellStyle name="Millares 90" xfId="11"/>
    <cellStyle name="Millares 94" xfId="12"/>
    <cellStyle name="Millares 96" xfId="13"/>
    <cellStyle name="Millares_DECLARACION JURADA DE CONTRATACIONES ANTES DEL 10 DE MARZO 2" xfId="4"/>
    <cellStyle name="Normal" xfId="0" builtinId="0"/>
    <cellStyle name="Normal 3 3" xfId="5"/>
    <cellStyle name="Normal_DECLARACION JURADA DE CONTRATACIONES ANTES DEL 10 DE MARZO_Anexo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3" Type="http://schemas.openxmlformats.org/officeDocument/2006/relationships/hyperlink" Target="https://www.policianacional.gov.py/wp-content/uploads/2020/03/Plan-Estrat%C3%A9gico-2019-2023-comprimido_reduce.pdf" TargetMode="External"/><Relationship Id="rId18" Type="http://schemas.openxmlformats.org/officeDocument/2006/relationships/hyperlink" Target="https://www.youtube.com/channel/UCw-ACeSjAHhfLYdc3CAFj1A/videos" TargetMode="External"/><Relationship Id="rId26" Type="http://schemas.openxmlformats.org/officeDocument/2006/relationships/hyperlink" Target="https://www.policianacional.gov.py/wp-content/uploads/2021/04/DIGEPSE.pdf" TargetMode="External"/><Relationship Id="rId39" Type="http://schemas.openxmlformats.org/officeDocument/2006/relationships/hyperlink" Target="https://www.policianacional.gov.py/wp-content/uploads/2021/04/INFORME-ANALITICO-CONSOLIDADO-PRIMER-TRIMESTRE-2021-2.pdf" TargetMode="External"/><Relationship Id="rId3" Type="http://schemas.openxmlformats.org/officeDocument/2006/relationships/hyperlink" Target="https://www.policianacional.gov.py/wp-content/uploads/2020/07/RENDICION-DE-CUENTAS.pdf" TargetMode="External"/><Relationship Id="rId21" Type="http://schemas.openxmlformats.org/officeDocument/2006/relationships/hyperlink" Target="https://www.instagram.com/radio750/?hl=es-la" TargetMode="External"/><Relationship Id="rId34" Type="http://schemas.openxmlformats.org/officeDocument/2006/relationships/hyperlink" Target="https://www.policianacional.gov.py/wp-content/uploads/2021/04/APM-CGR-83-17-PRIMER-TRIMESTRE-2021.pdf" TargetMode="External"/><Relationship Id="rId7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2" Type="http://schemas.openxmlformats.org/officeDocument/2006/relationships/hyperlink" Target="mailto:interpolasuncion@hotmail.com%20//%20+595%20(21)%20422%20426" TargetMode="External"/><Relationship Id="rId17" Type="http://schemas.openxmlformats.org/officeDocument/2006/relationships/hyperlink" Target="https://twitter.com/rrpppoliciapy?lang=es" TargetMode="External"/><Relationship Id="rId25" Type="http://schemas.openxmlformats.org/officeDocument/2006/relationships/hyperlink" Target="https://www.policianacional.gov.py/wp-content/uploads/2021/04/911_NOTA.pdf" TargetMode="External"/><Relationship Id="rId33" Type="http://schemas.openxmlformats.org/officeDocument/2006/relationships/hyperlink" Target="https://www.policianacional.gov.py/wp-content/uploads/2021/04/APM-CGR-843-18-PRIMER-TRIMESTRE-2021.pdf" TargetMode="External"/><Relationship Id="rId38" Type="http://schemas.openxmlformats.org/officeDocument/2006/relationships/hyperlink" Target="https://www.policianacional.gov.py/wp-content/uploads/2021/04/APM-CGR-626-19-PRIMER-TRIMESTRE-2021.pdf" TargetMode="External"/><Relationship Id="rId2" Type="http://schemas.openxmlformats.org/officeDocument/2006/relationships/hyperlink" Target="https://www.policianacional.gov.py/breve-historia-de-la-policia-nacional/" TargetMode="External"/><Relationship Id="rId16" Type="http://schemas.openxmlformats.org/officeDocument/2006/relationships/hyperlink" Target="https://www.facebook.com/Polic%C3%ADa-Nacional-Relaciones-Publicas-318574984876781/" TargetMode="External"/><Relationship Id="rId20" Type="http://schemas.openxmlformats.org/officeDocument/2006/relationships/hyperlink" Target="https://www.facebook.com/Lavozdelapolicia" TargetMode="External"/><Relationship Id="rId29" Type="http://schemas.openxmlformats.org/officeDocument/2006/relationships/hyperlink" Target="https://drive.google.com/file/d/1XQsNiHwDHjFM1FVAixPXGN3_zOgtlQYv/view?usp=sharing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s://www.policianacional.gov.py/mision-y-vision/" TargetMode="External"/><Relationship Id="rId6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1" Type="http://schemas.openxmlformats.org/officeDocument/2006/relationships/hyperlink" Target="https://www.policianacional.gov.py/identificaciones/" TargetMode="External"/><Relationship Id="rId24" Type="http://schemas.openxmlformats.org/officeDocument/2006/relationships/hyperlink" Target="https://www.policianacional.gov.py/wp-content/uploads/2021/04/NOTA-DGIC-03-2021-DIR-GRAL-INVESTIGACION-CRIMINAL.pdf" TargetMode="External"/><Relationship Id="rId32" Type="http://schemas.openxmlformats.org/officeDocument/2006/relationships/hyperlink" Target="https://www.policianacional.gov.py/wp-content/uploads/2021/04/APM-CGR-843-18-PRIMER-TRIMESTRE-2021.pdf" TargetMode="External"/><Relationship Id="rId37" Type="http://schemas.openxmlformats.org/officeDocument/2006/relationships/hyperlink" Target="https://www.policianacional.gov.py/wp-content/uploads/2021/04/APM-CGR-843-18-PRIMER-TRIMESTRE-2021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sfp.gov.py/sfp/archivos/documentos/Informe_Enero_2021_pgscwadu.pdf" TargetMode="External"/><Relationship Id="rId15" Type="http://schemas.openxmlformats.org/officeDocument/2006/relationships/hyperlink" Target="https://www.policianacional.gov.py/wp-content/uploads/2021/04/NOTA-66-2021-DEPARTAMENTO-DE-RENDICION-DE-CUENTAS.pdf" TargetMode="External"/><Relationship Id="rId23" Type="http://schemas.openxmlformats.org/officeDocument/2006/relationships/hyperlink" Target="https://drive.google.com/file/d/1pgA_p7VTMJc6Dbz72h_zNtOU9NufMm21/view?usp=sharing" TargetMode="External"/><Relationship Id="rId28" Type="http://schemas.openxmlformats.org/officeDocument/2006/relationships/hyperlink" Target="https://www.policianacional.gov.py/wp-content/uploads/2021/04/NOTA-146-2021-ISEPOL.pdf" TargetMode="External"/><Relationship Id="rId36" Type="http://schemas.openxmlformats.org/officeDocument/2006/relationships/hyperlink" Target="https://www.policianacional.gov.py/wp-content/uploads/2021/04/APM-CGR-592-18-PRIMER-TRIMESTRE-2021.pdf" TargetMode="External"/><Relationship Id="rId10" Type="http://schemas.openxmlformats.org/officeDocument/2006/relationships/hyperlink" Target="https://www.facebook.com/transparenciaPN/?ref=aymt_homepage_panel&amp;eid=ARBCbgVEvsG7tqDR6Nj6kwF9vxhLkD03XjZQHhSzrznVM3Q8X_LNLsUmkr-RQ4ij3Q22t57dplyRC9vD" TargetMode="External"/><Relationship Id="rId19" Type="http://schemas.openxmlformats.org/officeDocument/2006/relationships/hyperlink" Target="https://www.facebook.com/Radiolavozdelapolicia" TargetMode="External"/><Relationship Id="rId31" Type="http://schemas.openxmlformats.org/officeDocument/2006/relationships/hyperlink" Target="https://www.policianacional.gov.py/wp-content/uploads/2021/04/INFORME-ANALITICO-CONSOLIDADO-PRIMER-TRIMESTRE-2021-2.pdf" TargetMode="External"/><Relationship Id="rId4" Type="http://schemas.openxmlformats.org/officeDocument/2006/relationships/hyperlink" Target="https://www.policianacional.gov.py/wp-content/uploads/2021/03/RESOLUCION-244.pdf" TargetMode="External"/><Relationship Id="rId9" Type="http://schemas.openxmlformats.org/officeDocument/2006/relationships/hyperlink" Target="https://www.policianacional.gov.py/contacto/" TargetMode="External"/><Relationship Id="rId14" Type="http://schemas.openxmlformats.org/officeDocument/2006/relationships/hyperlink" Target="https://informacionpublica.paraguay.gov.py/portal/" TargetMode="External"/><Relationship Id="rId22" Type="http://schemas.openxmlformats.org/officeDocument/2006/relationships/hyperlink" Target="https://drive.google.com/file/d/1pgA_p7VTMJc6Dbz72h_zNtOU9NufMm21/view?usp=sharing" TargetMode="External"/><Relationship Id="rId27" Type="http://schemas.openxmlformats.org/officeDocument/2006/relationships/hyperlink" Target="https://www.isepol.edu.py/noticias/admision-2021-inicio-periodo-de-evaluacion-psicologica-a-postulantes-74" TargetMode="External"/><Relationship Id="rId30" Type="http://schemas.openxmlformats.org/officeDocument/2006/relationships/hyperlink" Target="https://www.policianacional.gov.py/wp-content/uploads/2021/04/APM-CGR-843-18-PRIMER-TRIMESTRE-2021.pdf" TargetMode="External"/><Relationship Id="rId35" Type="http://schemas.openxmlformats.org/officeDocument/2006/relationships/hyperlink" Target="https://www.policianacional.gov.py/wp-content/uploads/2021/04/APM-CGR-44-18-PRIMER-TRIMESTE-2021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trataciones.gov.py/convenios-marco/convenio/373491-adquisicion-utiles-oficina.html" TargetMode="External"/><Relationship Id="rId18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6" Type="http://schemas.openxmlformats.org/officeDocument/2006/relationships/hyperlink" Target="https://www.contrataciones.gov.py/licitaciones/adjudicacion/357135-locacion-inmueble-determinado-n-01-2019-oficina-regional-dpto-antisecuestro-personas-1/resumen-adjudicacion.html" TargetMode="External"/><Relationship Id="rId39" Type="http://schemas.openxmlformats.org/officeDocument/2006/relationships/hyperlink" Target="https://www.contrataciones.gov.py/licitaciones/adjudicacion/contrato/386865-manuel-luis-roman-solis-29.html" TargetMode="External"/><Relationship Id="rId21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4" Type="http://schemas.openxmlformats.org/officeDocument/2006/relationships/hyperlink" Target="https://www.contrataciones.gov.py/licitaciones/adjudicacion/contrato/384030-juan-edgar-fleitas-valdez-21.html" TargetMode="External"/><Relationship Id="rId42" Type="http://schemas.openxmlformats.org/officeDocument/2006/relationships/hyperlink" Target="https://www.contrataciones.gov.py/licitaciones/adjudicacion/388492-servicio-mantenimiento-reparacion-mayores-cocina-comedor-colegio-policia-jose-merlo-1/resumen-adjudicacion.html" TargetMode="External"/><Relationship Id="rId47" Type="http://schemas.openxmlformats.org/officeDocument/2006/relationships/hyperlink" Target="https://www.contrataciones.gov.py/licitaciones/adjudicacion/386861-mantenimiento-reparaciones-menores-acondicionadores-aire-plurianual-1/resumen-adjudicacion.html" TargetMode="External"/><Relationship Id="rId50" Type="http://schemas.openxmlformats.org/officeDocument/2006/relationships/hyperlink" Target="https://www.contrataciones.gov.py/licitaciones/adjudicacion/384030-adquisicion-utiles-oficina-tintas-toner-declarados-desiertos-lpn-n-07-2020-otros-1/resumen-adjudicacion.html" TargetMode="External"/><Relationship Id="rId55" Type="http://schemas.openxmlformats.org/officeDocument/2006/relationships/hyperlink" Target="https://www.contrataciones.gov.py/licitaciones/adjudicacion/contrato/370456-gilco-par-s-r-l" TargetMode="External"/><Relationship Id="rId7" Type="http://schemas.openxmlformats.org/officeDocument/2006/relationships/hyperlink" Target="https://www.contrataciones.gov.py/convenios-marco/convenio/373824-adquisicion-elementos-limpieza.html" TargetMode="External"/><Relationship Id="rId12" Type="http://schemas.openxmlformats.org/officeDocument/2006/relationships/hyperlink" Target="https://www.contrataciones.gov.py/convenios-marco/convenio/373491-adquisicion-utiles-oficina.html" TargetMode="External"/><Relationship Id="rId17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5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3" Type="http://schemas.openxmlformats.org/officeDocument/2006/relationships/hyperlink" Target="https://www.contrataciones.gov.py/licitaciones/adjudicacion/contrato/384030-data-systems-sa-emisora-capital-abierto-18.html" TargetMode="External"/><Relationship Id="rId38" Type="http://schemas.openxmlformats.org/officeDocument/2006/relationships/hyperlink" Target="https://www.contrataciones.gov.py/licitaciones/adjudicacion/contrato/386865-ladero-paraguayo-s-a-27.html" TargetMode="External"/><Relationship Id="rId46" Type="http://schemas.openxmlformats.org/officeDocument/2006/relationships/hyperlink" Target="https://www.contrataciones.gov.py/licitaciones/adjudicacion/375386-mantenimiento-reparacion-helicopteros-uh-1h-avion-casa-plurianual-1/resumen-adjudicacion.html" TargetMode="External"/><Relationship Id="rId2" Type="http://schemas.openxmlformats.org/officeDocument/2006/relationships/hyperlink" Target="https://www.contrataciones.gov.py/convenios-marco/convenio/370374-adquisicion-resmas-papel-criterios-sustentabilidad.html" TargetMode="External"/><Relationship Id="rId16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0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9" Type="http://schemas.openxmlformats.org/officeDocument/2006/relationships/hyperlink" Target="https://www.contrataciones.gov.py/licitaciones/adjudicacion/contrato/375474-parasoft-s-r-l-7.html" TargetMode="External"/><Relationship Id="rId41" Type="http://schemas.openxmlformats.org/officeDocument/2006/relationships/hyperlink" Target="https://www.contrataciones.gov.py/licitaciones/adjudicacion/contrato/386865-trans-center-s-r-l-16.html" TargetMode="External"/><Relationship Id="rId54" Type="http://schemas.openxmlformats.org/officeDocument/2006/relationships/hyperlink" Target="https://www.contrataciones.gov.py/licitaciones/adjudicacion/contrato/386865-tape-pyta-" TargetMode="External"/><Relationship Id="rId1" Type="http://schemas.openxmlformats.org/officeDocument/2006/relationships/hyperlink" Target="https://www.contrataciones.gov.py/licitaciones/adjudicacion/387688-contratacion-seguro-vida-personal-policial-1/resumen-adjudicacion.html" TargetMode="External"/><Relationship Id="rId6" Type="http://schemas.openxmlformats.org/officeDocument/2006/relationships/hyperlink" Target="https://www.contrataciones.gov.py/convenios-marco/convenio/373824-adquisicion-elementos-limpieza.html" TargetMode="External"/><Relationship Id="rId11" Type="http://schemas.openxmlformats.org/officeDocument/2006/relationships/hyperlink" Target="https://www.contrataciones.gov.py/convenios-marco/convenio/373491-adquisicion-utiles-oficina.html" TargetMode="External"/><Relationship Id="rId24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2" Type="http://schemas.openxmlformats.org/officeDocument/2006/relationships/hyperlink" Target="https://www.contrataciones.gov.py/licitaciones/adjudicacion/contrato/375393-telef-celular-paraguay-sa-telecel-sa.html" TargetMode="External"/><Relationship Id="rId37" Type="http://schemas.openxmlformats.org/officeDocument/2006/relationships/hyperlink" Target="https://www.contrataciones.gov.py/licitaciones/adjudicacion/contrato/386865-el-castillo-s-a-20.html" TargetMode="External"/><Relationship Id="rId40" Type="http://schemas.openxmlformats.org/officeDocument/2006/relationships/hyperlink" Target="https://www.contrataciones.gov.py/licitaciones/adjudicacion/contrato/386865-marcio-ruben-feris-aguilera-26.html" TargetMode="External"/><Relationship Id="rId45" Type="http://schemas.openxmlformats.org/officeDocument/2006/relationships/hyperlink" Target="https://www.contrataciones.gov.py/licitaciones/adjudicacion/375387-mantenimiento-reparaciones-menores-vehiculos-motocicletas-plurianual-1/resumen-adjudicacion.html" TargetMode="External"/><Relationship Id="rId53" Type="http://schemas.openxmlformats.org/officeDocument/2006/relationships/hyperlink" Target="https://www.contrataciones.gov.py/licitaciones/adjudicacion/contrato/386865-el-castillo-s-a-" TargetMode="External"/><Relationship Id="rId5" Type="http://schemas.openxmlformats.org/officeDocument/2006/relationships/hyperlink" Target="https://www.contrataciones.gov.py/convenios-marco/convenio/373824-adquisicion-elementos-limpieza.html" TargetMode="External"/><Relationship Id="rId15" Type="http://schemas.openxmlformats.org/officeDocument/2006/relationships/hyperlink" Target="https://www.contrataciones.gov.py/convenios-marco/convenio/373491-adquisicion-utiles-oficina.html" TargetMode="External"/><Relationship Id="rId23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8" Type="http://schemas.openxmlformats.org/officeDocument/2006/relationships/hyperlink" Target="https://www.contrataciones.gov.py/licitaciones/adjudicacion/contrato/348156-carlos-alberto-alvarenga-gonzalez-8.html" TargetMode="External"/><Relationship Id="rId36" Type="http://schemas.openxmlformats.org/officeDocument/2006/relationships/hyperlink" Target="https://www.contrataciones.gov.py/licitaciones/adjudicacion/contrato/386599-data-lab-sa-6.html" TargetMode="External"/><Relationship Id="rId49" Type="http://schemas.openxmlformats.org/officeDocument/2006/relationships/hyperlink" Target="https://www.contrataciones.gov.py/licitaciones/adjudicacion/375411-adquisicion-elementos-e-insumos-limpieza-1/resumen-adjudicacion.html" TargetMode="External"/><Relationship Id="rId10" Type="http://schemas.openxmlformats.org/officeDocument/2006/relationships/hyperlink" Target="https://www.contrataciones.gov.py/convenios-marco/convenio/373491-adquisicion-utiles-oficina.html" TargetMode="External"/><Relationship Id="rId19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1" Type="http://schemas.openxmlformats.org/officeDocument/2006/relationships/hyperlink" Target="https://www.contrataciones.gov.py/licitaciones/adjudicacion/contrato/386861-carlos-alberto-holtzberger-zapattini-2.html" TargetMode="External"/><Relationship Id="rId44" Type="http://schemas.openxmlformats.org/officeDocument/2006/relationships/hyperlink" Target="https://www.contrataciones.gov.py/licitaciones/adjudicacion/369654-servicios-mantenimiento-reparaciones-menores-equipos-medicos-hospital-policia-1/resumen-adjudicacion.html" TargetMode="External"/><Relationship Id="rId52" Type="http://schemas.openxmlformats.org/officeDocument/2006/relationships/hyperlink" Target="https://www.contrataciones.gov.py/licitaciones/adjudicacion/contrato/386865-unpar-s-a-" TargetMode="External"/><Relationship Id="rId4" Type="http://schemas.openxmlformats.org/officeDocument/2006/relationships/hyperlink" Target="https://www.contrataciones.gov.py/convenios-marco/convenio/373824-adquisicion-elementos-limpieza.html" TargetMode="External"/><Relationship Id="rId9" Type="http://schemas.openxmlformats.org/officeDocument/2006/relationships/hyperlink" Target="https://www.contrataciones.gov.py/convenios-marco/convenio/373491-adquisicion-utiles-oficina.html" TargetMode="External"/><Relationship Id="rId14" Type="http://schemas.openxmlformats.org/officeDocument/2006/relationships/hyperlink" Target="https://www.contrataciones.gov.py/convenios-marco/convenio/373491-adquisicion-utiles-oficina.html" TargetMode="External"/><Relationship Id="rId22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7" Type="http://schemas.openxmlformats.org/officeDocument/2006/relationships/hyperlink" Target="https://www.contrataciones.gov.py/licitaciones/adjudicacion/contrato/384030-juan-edgar-fleitas-valdez-21.html" TargetMode="External"/><Relationship Id="rId30" Type="http://schemas.openxmlformats.org/officeDocument/2006/relationships/hyperlink" Target="https://www.contrataciones.gov.py/licitaciones/adjudicacion/contrato/375388-mimbi-s-a-2.html" TargetMode="External"/><Relationship Id="rId35" Type="http://schemas.openxmlformats.org/officeDocument/2006/relationships/hyperlink" Target="https://www.contrataciones.gov.py/licitaciones/adjudicacion/contrato/384030-zunilda-elisa-couchonal-dos-santos-22.html" TargetMode="External"/><Relationship Id="rId43" Type="http://schemas.openxmlformats.org/officeDocument/2006/relationships/hyperlink" Target="https://www.contrataciones.gov.py/licitaciones/adjudicacion/383794-adquisicion-materiales-osteosintesis-servicio-traumatologia-hospital-central-policia-1/resumen-adjudicacion.html" TargetMode="External"/><Relationship Id="rId48" Type="http://schemas.openxmlformats.org/officeDocument/2006/relationships/hyperlink" Target="https://www.contrataciones.gov.py/licitaciones/adjudicacion/375386-mantenimiento-reparacion-helicopteros-uh-1h-avion-casa-plurianual-1/resumen-adjudicacion.html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s://www.contrataciones.gov.py/convenios-marco/convenio/373491-adquisicion-utiles-oficina.html" TargetMode="External"/><Relationship Id="rId51" Type="http://schemas.openxmlformats.org/officeDocument/2006/relationships/hyperlink" Target="https://www.contrataciones.gov.py/licitaciones/adjudicacion/contrato/375442-trans-center-s-r-l-" TargetMode="External"/><Relationship Id="rId3" Type="http://schemas.openxmlformats.org/officeDocument/2006/relationships/hyperlink" Target="https://www.contrataciones.gov.py/licitaciones/adjudicacion/387810-contratacion-servicios-funebres-personal-policial-ad-referendum-1/resumen-adjudic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88"/>
  <sheetViews>
    <sheetView tabSelected="1" view="pageBreakPreview" zoomScale="25" zoomScaleNormal="85" zoomScaleSheetLayoutView="25" zoomScalePageLayoutView="70" workbookViewId="0">
      <selection activeCell="E6" sqref="E6"/>
    </sheetView>
  </sheetViews>
  <sheetFormatPr baseColWidth="10" defaultColWidth="9.140625" defaultRowHeight="15"/>
  <cols>
    <col min="1" max="1" width="31" customWidth="1"/>
    <col min="2" max="2" width="34.140625" customWidth="1"/>
    <col min="3" max="3" width="64" customWidth="1"/>
    <col min="4" max="4" width="21.7109375" customWidth="1"/>
    <col min="5" max="5" width="38.4257812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242" t="s">
        <v>0</v>
      </c>
      <c r="B3" s="242"/>
      <c r="C3" s="242"/>
      <c r="D3" s="242"/>
      <c r="E3" s="242"/>
      <c r="F3" s="242"/>
      <c r="G3" s="242"/>
      <c r="H3" s="242"/>
    </row>
    <row r="5" spans="1:8">
      <c r="A5" s="2" t="s">
        <v>1</v>
      </c>
    </row>
    <row r="6" spans="1:8">
      <c r="A6" s="1" t="s">
        <v>2</v>
      </c>
      <c r="B6" s="252" t="s">
        <v>101</v>
      </c>
      <c r="C6" s="252"/>
      <c r="D6" s="22"/>
    </row>
    <row r="7" spans="1:8">
      <c r="A7" s="21" t="s">
        <v>3</v>
      </c>
      <c r="B7" s="250" t="s">
        <v>142</v>
      </c>
      <c r="C7" s="251"/>
    </row>
    <row r="8" spans="1:8">
      <c r="A8" s="3" t="s">
        <v>4</v>
      </c>
    </row>
    <row r="9" spans="1:8">
      <c r="A9" s="247" t="s">
        <v>102</v>
      </c>
      <c r="B9" s="243"/>
      <c r="C9" s="243"/>
      <c r="D9" s="243"/>
      <c r="E9" s="243"/>
      <c r="F9" s="243"/>
      <c r="G9" s="243"/>
      <c r="H9" s="243"/>
    </row>
    <row r="10" spans="1:8">
      <c r="A10" s="243"/>
      <c r="B10" s="243"/>
      <c r="C10" s="243"/>
      <c r="D10" s="243"/>
      <c r="E10" s="243"/>
      <c r="F10" s="243"/>
      <c r="G10" s="243"/>
      <c r="H10" s="243"/>
    </row>
    <row r="11" spans="1:8">
      <c r="A11" s="243"/>
      <c r="B11" s="243"/>
      <c r="C11" s="243"/>
      <c r="D11" s="243"/>
      <c r="E11" s="243"/>
      <c r="F11" s="243"/>
      <c r="G11" s="243"/>
      <c r="H11" s="243"/>
    </row>
    <row r="12" spans="1:8">
      <c r="A12" s="243"/>
      <c r="B12" s="243"/>
      <c r="C12" s="243"/>
      <c r="D12" s="243"/>
      <c r="E12" s="243"/>
      <c r="F12" s="243"/>
      <c r="G12" s="243"/>
      <c r="H12" s="243"/>
    </row>
    <row r="13" spans="1:8">
      <c r="A13" s="243"/>
      <c r="B13" s="243"/>
      <c r="C13" s="243"/>
      <c r="D13" s="243"/>
      <c r="E13" s="243"/>
      <c r="F13" s="243"/>
      <c r="G13" s="243"/>
      <c r="H13" s="243"/>
    </row>
    <row r="14" spans="1:8">
      <c r="A14" s="243"/>
      <c r="B14" s="243"/>
      <c r="C14" s="243"/>
      <c r="D14" s="243"/>
      <c r="E14" s="243"/>
      <c r="F14" s="243"/>
      <c r="G14" s="243"/>
      <c r="H14" s="243"/>
    </row>
    <row r="15" spans="1:8">
      <c r="A15" s="23"/>
    </row>
    <row r="16" spans="1:8">
      <c r="A16" s="1" t="s">
        <v>5</v>
      </c>
    </row>
    <row r="17" spans="1:8">
      <c r="A17" s="247" t="s">
        <v>103</v>
      </c>
      <c r="B17" s="243"/>
      <c r="C17" s="243"/>
      <c r="D17" s="243"/>
      <c r="E17" s="243"/>
      <c r="F17" s="243"/>
      <c r="G17" s="243"/>
      <c r="H17" s="243"/>
    </row>
    <row r="18" spans="1:8">
      <c r="A18" s="243"/>
      <c r="B18" s="243"/>
      <c r="C18" s="243"/>
      <c r="D18" s="243"/>
      <c r="E18" s="243"/>
      <c r="F18" s="243"/>
      <c r="G18" s="243"/>
      <c r="H18" s="243"/>
    </row>
    <row r="19" spans="1:8">
      <c r="A19" s="243"/>
      <c r="B19" s="243"/>
      <c r="C19" s="243"/>
      <c r="D19" s="243"/>
      <c r="E19" s="243"/>
      <c r="F19" s="243"/>
      <c r="G19" s="243"/>
      <c r="H19" s="243"/>
    </row>
    <row r="20" spans="1:8">
      <c r="A20" s="243"/>
      <c r="B20" s="243"/>
      <c r="C20" s="243"/>
      <c r="D20" s="243"/>
      <c r="E20" s="243"/>
      <c r="F20" s="243"/>
      <c r="G20" s="243"/>
      <c r="H20" s="243"/>
    </row>
    <row r="21" spans="1:8">
      <c r="A21" s="243"/>
      <c r="B21" s="243"/>
      <c r="C21" s="243"/>
      <c r="D21" s="243"/>
      <c r="E21" s="243"/>
      <c r="F21" s="243"/>
      <c r="G21" s="243"/>
      <c r="H21" s="243"/>
    </row>
    <row r="22" spans="1:8">
      <c r="A22" s="243"/>
      <c r="B22" s="243"/>
      <c r="C22" s="243"/>
      <c r="D22" s="243"/>
      <c r="E22" s="243"/>
      <c r="F22" s="243"/>
      <c r="G22" s="243"/>
      <c r="H22" s="243"/>
    </row>
    <row r="24" spans="1:8" s="1" customFormat="1">
      <c r="A24" s="5" t="s">
        <v>6</v>
      </c>
    </row>
    <row r="26" spans="1:8">
      <c r="A26" s="6" t="s">
        <v>7</v>
      </c>
      <c r="B26" s="6" t="s">
        <v>8</v>
      </c>
      <c r="C26" s="6" t="s">
        <v>9</v>
      </c>
      <c r="D26" s="7" t="s">
        <v>10</v>
      </c>
    </row>
    <row r="27" spans="1:8" ht="15" customHeight="1">
      <c r="A27" s="264" t="s">
        <v>106</v>
      </c>
      <c r="B27" s="259" t="s">
        <v>105</v>
      </c>
      <c r="C27" s="253" t="s">
        <v>104</v>
      </c>
      <c r="D27" s="254"/>
    </row>
    <row r="28" spans="1:8" ht="33.75" customHeight="1">
      <c r="A28" s="265"/>
      <c r="B28" s="260"/>
      <c r="C28" s="255"/>
      <c r="D28" s="256"/>
    </row>
    <row r="29" spans="1:8">
      <c r="A29" s="266"/>
      <c r="B29" s="261"/>
      <c r="C29" s="257"/>
      <c r="D29" s="258"/>
    </row>
    <row r="31" spans="1:8">
      <c r="A31" s="5" t="s">
        <v>11</v>
      </c>
      <c r="B31" s="5"/>
      <c r="C31" s="5"/>
    </row>
    <row r="32" spans="1:8">
      <c r="A32" s="8" t="s">
        <v>12</v>
      </c>
      <c r="B32" s="8"/>
      <c r="C32" s="8"/>
    </row>
    <row r="33" spans="1:6" ht="54" customHeight="1">
      <c r="A33" s="9" t="s">
        <v>13</v>
      </c>
      <c r="B33" s="247" t="s">
        <v>107</v>
      </c>
      <c r="C33" s="247"/>
      <c r="D33" s="247"/>
      <c r="E33" s="247"/>
    </row>
    <row r="34" spans="1:6">
      <c r="A34" s="1"/>
      <c r="B34" s="1"/>
      <c r="C34" s="1"/>
    </row>
    <row r="35" spans="1:6">
      <c r="A35" s="248" t="s">
        <v>14</v>
      </c>
      <c r="B35" s="249"/>
      <c r="C35" s="249"/>
      <c r="D35" s="249"/>
      <c r="E35" s="249"/>
      <c r="F35" s="249"/>
    </row>
    <row r="36" spans="1:6">
      <c r="A36" s="249"/>
      <c r="B36" s="249"/>
      <c r="C36" s="249"/>
      <c r="D36" s="249"/>
      <c r="E36" s="249"/>
      <c r="F36" s="249"/>
    </row>
    <row r="37" spans="1:6">
      <c r="A37" s="249"/>
      <c r="B37" s="249"/>
      <c r="C37" s="249"/>
      <c r="D37" s="249"/>
      <c r="E37" s="249"/>
      <c r="F37" s="249"/>
    </row>
    <row r="39" spans="1:6">
      <c r="A39" s="10" t="s">
        <v>15</v>
      </c>
      <c r="B39" s="10" t="s">
        <v>16</v>
      </c>
      <c r="C39" s="10" t="s">
        <v>17</v>
      </c>
      <c r="D39" s="10" t="s">
        <v>18</v>
      </c>
      <c r="E39" s="7" t="s">
        <v>19</v>
      </c>
    </row>
    <row r="40" spans="1:6">
      <c r="A40" s="10" t="s">
        <v>20</v>
      </c>
      <c r="B40" s="10"/>
      <c r="C40" s="10"/>
      <c r="D40" s="10"/>
      <c r="E40" s="7"/>
    </row>
    <row r="41" spans="1:6">
      <c r="A41" s="10" t="s">
        <v>21</v>
      </c>
      <c r="B41" s="10"/>
      <c r="C41" s="10"/>
      <c r="D41" s="10"/>
      <c r="E41" s="7"/>
    </row>
    <row r="42" spans="1:6">
      <c r="A42" s="10" t="s">
        <v>22</v>
      </c>
      <c r="B42" s="10"/>
      <c r="C42" s="10"/>
      <c r="D42" s="7"/>
      <c r="E42" s="7"/>
    </row>
    <row r="44" spans="1:6">
      <c r="A44" s="5" t="s">
        <v>23</v>
      </c>
    </row>
    <row r="45" spans="1:6">
      <c r="A45" s="8" t="s">
        <v>24</v>
      </c>
    </row>
    <row r="46" spans="1:6">
      <c r="A46" s="10" t="s">
        <v>25</v>
      </c>
      <c r="B46" s="10" t="s">
        <v>26</v>
      </c>
      <c r="C46" s="10" t="s">
        <v>27</v>
      </c>
    </row>
    <row r="47" spans="1:6">
      <c r="A47" s="264" t="s">
        <v>28</v>
      </c>
      <c r="B47" s="267" t="s">
        <v>108</v>
      </c>
      <c r="C47" s="268"/>
    </row>
    <row r="48" spans="1:6">
      <c r="A48" s="265"/>
      <c r="B48" s="269"/>
      <c r="C48" s="270"/>
    </row>
    <row r="49" spans="1:5">
      <c r="A49" s="265"/>
      <c r="B49" s="269"/>
      <c r="C49" s="270"/>
    </row>
    <row r="50" spans="1:5">
      <c r="A50" s="266"/>
      <c r="B50" s="271"/>
      <c r="C50" s="272"/>
    </row>
    <row r="51" spans="1:5" ht="30" customHeight="1">
      <c r="A51" s="208" t="s">
        <v>29</v>
      </c>
      <c r="B51" s="346" t="s">
        <v>564</v>
      </c>
      <c r="C51" s="346"/>
    </row>
    <row r="52" spans="1:5" ht="30" customHeight="1">
      <c r="A52" s="208" t="s">
        <v>30</v>
      </c>
      <c r="B52" s="346" t="s">
        <v>564</v>
      </c>
      <c r="C52" s="346"/>
    </row>
    <row r="54" spans="1:5">
      <c r="A54" s="8" t="s">
        <v>31</v>
      </c>
    </row>
    <row r="55" spans="1:5">
      <c r="A55" s="10" t="s">
        <v>25</v>
      </c>
      <c r="B55" s="10" t="s">
        <v>26</v>
      </c>
      <c r="C55" s="10" t="s">
        <v>32</v>
      </c>
    </row>
    <row r="56" spans="1:5">
      <c r="A56" s="10" t="s">
        <v>28</v>
      </c>
      <c r="B56" s="267" t="s">
        <v>110</v>
      </c>
      <c r="C56" s="254"/>
    </row>
    <row r="57" spans="1:5">
      <c r="A57" s="10" t="s">
        <v>29</v>
      </c>
      <c r="B57" s="267" t="s">
        <v>111</v>
      </c>
      <c r="C57" s="254"/>
    </row>
    <row r="58" spans="1:5">
      <c r="A58" s="10" t="s">
        <v>30</v>
      </c>
      <c r="B58" s="267" t="s">
        <v>112</v>
      </c>
      <c r="C58" s="254"/>
    </row>
    <row r="60" spans="1:5">
      <c r="A60" s="11" t="s">
        <v>33</v>
      </c>
    </row>
    <row r="61" spans="1:5">
      <c r="A61" s="12"/>
    </row>
    <row r="62" spans="1:5">
      <c r="A62" s="13" t="s">
        <v>25</v>
      </c>
      <c r="B62" s="7" t="s">
        <v>34</v>
      </c>
      <c r="C62" s="7" t="s">
        <v>35</v>
      </c>
      <c r="D62" s="7" t="s">
        <v>36</v>
      </c>
      <c r="E62" s="7" t="s">
        <v>37</v>
      </c>
    </row>
    <row r="63" spans="1:5">
      <c r="A63" s="13" t="s">
        <v>28</v>
      </c>
      <c r="B63" s="20">
        <v>6</v>
      </c>
      <c r="C63" s="20">
        <v>6</v>
      </c>
      <c r="D63" s="280" t="s">
        <v>141</v>
      </c>
      <c r="E63" s="283" t="s">
        <v>109</v>
      </c>
    </row>
    <row r="64" spans="1:5">
      <c r="A64" s="13" t="s">
        <v>29</v>
      </c>
      <c r="B64" s="20">
        <v>35</v>
      </c>
      <c r="C64" s="20">
        <v>35</v>
      </c>
      <c r="D64" s="281"/>
      <c r="E64" s="284"/>
    </row>
    <row r="65" spans="1:8">
      <c r="A65" s="13" t="s">
        <v>30</v>
      </c>
      <c r="B65" s="20">
        <v>44</v>
      </c>
      <c r="C65" s="20">
        <v>44</v>
      </c>
      <c r="D65" s="282"/>
      <c r="E65" s="285"/>
    </row>
    <row r="67" spans="1:8">
      <c r="A67" s="8" t="s">
        <v>38</v>
      </c>
    </row>
    <row r="68" spans="1:8">
      <c r="A68" s="7" t="s">
        <v>39</v>
      </c>
      <c r="B68" s="7" t="s">
        <v>40</v>
      </c>
      <c r="C68" s="7" t="s">
        <v>41</v>
      </c>
      <c r="D68" s="7" t="s">
        <v>42</v>
      </c>
      <c r="E68" s="7" t="s">
        <v>43</v>
      </c>
      <c r="F68" s="7" t="s">
        <v>44</v>
      </c>
      <c r="G68" s="7" t="s">
        <v>45</v>
      </c>
      <c r="H68" s="7" t="s">
        <v>46</v>
      </c>
    </row>
    <row r="69" spans="1:8" ht="45">
      <c r="A69" s="29" t="s">
        <v>143</v>
      </c>
      <c r="B69" s="339" t="s">
        <v>579</v>
      </c>
      <c r="C69" s="262"/>
      <c r="D69" s="262"/>
      <c r="E69" s="262"/>
      <c r="F69" s="262"/>
      <c r="G69" s="262"/>
      <c r="H69" s="263"/>
    </row>
    <row r="70" spans="1:8">
      <c r="A70" s="7"/>
      <c r="B70" s="7"/>
      <c r="C70" s="7"/>
      <c r="D70" s="7"/>
      <c r="E70" s="7"/>
      <c r="F70" s="7"/>
      <c r="G70" s="7"/>
      <c r="H70" s="7"/>
    </row>
    <row r="72" spans="1:8">
      <c r="A72" s="8" t="s">
        <v>47</v>
      </c>
    </row>
    <row r="73" spans="1:8">
      <c r="C73" s="243" t="s">
        <v>48</v>
      </c>
      <c r="D73" s="243"/>
      <c r="E73" s="243"/>
      <c r="F73" s="243"/>
    </row>
    <row r="74" spans="1:8">
      <c r="A74" s="7" t="s">
        <v>39</v>
      </c>
      <c r="B74" s="7" t="s">
        <v>40</v>
      </c>
      <c r="C74" s="7" t="s">
        <v>49</v>
      </c>
      <c r="D74" s="7" t="s">
        <v>50</v>
      </c>
      <c r="E74" s="7" t="s">
        <v>51</v>
      </c>
      <c r="F74" s="7" t="s">
        <v>52</v>
      </c>
    </row>
    <row r="75" spans="1:8">
      <c r="A75" s="209"/>
      <c r="B75" s="210"/>
      <c r="C75" s="210"/>
      <c r="D75" s="210"/>
      <c r="E75" s="210"/>
      <c r="F75" s="211"/>
    </row>
    <row r="76" spans="1:8">
      <c r="A76" s="212"/>
      <c r="B76" s="213"/>
      <c r="C76" s="213"/>
      <c r="D76" s="213"/>
      <c r="E76" s="213"/>
      <c r="F76" s="214"/>
    </row>
    <row r="77" spans="1:8">
      <c r="A77" s="212"/>
      <c r="B77" s="213"/>
      <c r="C77" s="213"/>
      <c r="D77" s="213"/>
      <c r="E77" s="213"/>
      <c r="F77" s="214"/>
    </row>
    <row r="78" spans="1:8">
      <c r="A78" s="212"/>
      <c r="B78" s="213"/>
      <c r="C78" s="213"/>
      <c r="D78" s="213"/>
      <c r="E78" s="213"/>
      <c r="F78" s="214"/>
    </row>
    <row r="79" spans="1:8">
      <c r="A79" s="215"/>
      <c r="B79" s="216"/>
      <c r="C79" s="216"/>
      <c r="D79" s="216"/>
      <c r="E79" s="216"/>
      <c r="F79" s="217"/>
    </row>
    <row r="81" spans="1:8">
      <c r="A81" s="8" t="s">
        <v>53</v>
      </c>
    </row>
    <row r="82" spans="1:8" ht="45">
      <c r="A82" s="7" t="s">
        <v>39</v>
      </c>
      <c r="B82" s="7" t="s">
        <v>40</v>
      </c>
      <c r="C82" s="7" t="s">
        <v>41</v>
      </c>
      <c r="D82" s="7" t="s">
        <v>42</v>
      </c>
      <c r="E82" s="7" t="s">
        <v>43</v>
      </c>
      <c r="F82" s="7" t="s">
        <v>45</v>
      </c>
      <c r="G82" s="7" t="s">
        <v>54</v>
      </c>
      <c r="H82" s="14" t="s">
        <v>55</v>
      </c>
    </row>
    <row r="83" spans="1:8">
      <c r="A83" s="7"/>
      <c r="B83" s="7"/>
      <c r="C83" s="7"/>
      <c r="D83" s="7"/>
      <c r="E83" s="7"/>
      <c r="F83" s="7"/>
      <c r="G83" s="7"/>
      <c r="H83" s="7"/>
    </row>
    <row r="84" spans="1:8">
      <c r="A84" s="7"/>
      <c r="B84" s="7"/>
      <c r="C84" s="7"/>
      <c r="D84" s="7"/>
      <c r="E84" s="7"/>
      <c r="F84" s="7"/>
      <c r="G84" s="7"/>
      <c r="H84" s="7"/>
    </row>
    <row r="86" spans="1:8">
      <c r="A86" s="347" t="s">
        <v>56</v>
      </c>
      <c r="B86" s="348"/>
    </row>
    <row r="87" spans="1:8">
      <c r="A87" s="349" t="s">
        <v>57</v>
      </c>
      <c r="B87" s="349" t="s">
        <v>58</v>
      </c>
      <c r="C87" s="7" t="s">
        <v>59</v>
      </c>
      <c r="D87" s="7" t="s">
        <v>60</v>
      </c>
      <c r="E87" s="14" t="s">
        <v>61</v>
      </c>
      <c r="F87" s="7" t="s">
        <v>62</v>
      </c>
    </row>
    <row r="88" spans="1:8">
      <c r="A88" s="359" t="s">
        <v>594</v>
      </c>
      <c r="B88" s="351"/>
      <c r="C88" s="351"/>
      <c r="D88" s="351"/>
      <c r="E88" s="351"/>
      <c r="F88" s="352"/>
    </row>
    <row r="89" spans="1:8">
      <c r="A89" s="353"/>
      <c r="B89" s="354"/>
      <c r="C89" s="354"/>
      <c r="D89" s="354"/>
      <c r="E89" s="354"/>
      <c r="F89" s="355"/>
    </row>
    <row r="90" spans="1:8">
      <c r="A90" s="356"/>
      <c r="B90" s="357"/>
      <c r="C90" s="357"/>
      <c r="D90" s="357"/>
      <c r="E90" s="357"/>
      <c r="F90" s="358"/>
    </row>
    <row r="91" spans="1:8">
      <c r="A91" s="348"/>
      <c r="B91" s="348"/>
    </row>
    <row r="92" spans="1:8">
      <c r="A92" s="347" t="s">
        <v>63</v>
      </c>
      <c r="B92" s="348"/>
    </row>
    <row r="93" spans="1:8" ht="30">
      <c r="A93" s="350" t="s">
        <v>530</v>
      </c>
      <c r="B93" s="350" t="s">
        <v>531</v>
      </c>
      <c r="C93" s="7" t="s">
        <v>40</v>
      </c>
      <c r="D93" s="7" t="s">
        <v>66</v>
      </c>
      <c r="E93" s="7" t="s">
        <v>67</v>
      </c>
      <c r="F93" s="7" t="s">
        <v>68</v>
      </c>
      <c r="G93" s="14" t="s">
        <v>69</v>
      </c>
    </row>
    <row r="94" spans="1:8">
      <c r="A94" s="366" t="s">
        <v>594</v>
      </c>
      <c r="B94" s="360"/>
      <c r="C94" s="360"/>
      <c r="D94" s="360"/>
      <c r="E94" s="360"/>
      <c r="F94" s="360"/>
      <c r="G94" s="361"/>
    </row>
    <row r="95" spans="1:8">
      <c r="A95" s="260"/>
      <c r="B95" s="362"/>
      <c r="C95" s="362"/>
      <c r="D95" s="362"/>
      <c r="E95" s="362"/>
      <c r="F95" s="362"/>
      <c r="G95" s="363"/>
    </row>
    <row r="96" spans="1:8">
      <c r="A96" s="260"/>
      <c r="B96" s="362"/>
      <c r="C96" s="362"/>
      <c r="D96" s="362"/>
      <c r="E96" s="362"/>
      <c r="F96" s="362"/>
      <c r="G96" s="363"/>
    </row>
    <row r="97" spans="1:7">
      <c r="A97" s="261"/>
      <c r="B97" s="364"/>
      <c r="C97" s="364"/>
      <c r="D97" s="364"/>
      <c r="E97" s="364"/>
      <c r="F97" s="364"/>
      <c r="G97" s="365"/>
    </row>
    <row r="99" spans="1:7">
      <c r="A99" s="11" t="s">
        <v>70</v>
      </c>
    </row>
    <row r="100" spans="1:7" ht="30">
      <c r="A100" s="10" t="s">
        <v>7</v>
      </c>
      <c r="B100" s="10" t="s">
        <v>71</v>
      </c>
      <c r="C100" s="10" t="s">
        <v>72</v>
      </c>
      <c r="D100" s="10" t="s">
        <v>73</v>
      </c>
      <c r="E100" s="4" t="s">
        <v>74</v>
      </c>
    </row>
    <row r="101" spans="1:7">
      <c r="A101" s="273" t="s">
        <v>139</v>
      </c>
      <c r="B101" s="274" t="s">
        <v>140</v>
      </c>
      <c r="C101" s="275"/>
      <c r="D101" s="275"/>
      <c r="E101" s="276"/>
    </row>
    <row r="102" spans="1:7">
      <c r="A102" s="273"/>
      <c r="B102" s="277"/>
      <c r="C102" s="278"/>
      <c r="D102" s="278"/>
      <c r="E102" s="279"/>
    </row>
    <row r="103" spans="1:7">
      <c r="A103" s="15"/>
      <c r="B103" s="15"/>
      <c r="C103" s="15"/>
      <c r="D103" s="16"/>
    </row>
    <row r="104" spans="1:7">
      <c r="A104" s="2" t="s">
        <v>75</v>
      </c>
    </row>
    <row r="105" spans="1:7">
      <c r="A105" s="11" t="s">
        <v>76</v>
      </c>
    </row>
    <row r="106" spans="1:7" ht="45">
      <c r="A106" s="10" t="s">
        <v>39</v>
      </c>
      <c r="B106" s="10" t="s">
        <v>77</v>
      </c>
      <c r="C106" s="10" t="s">
        <v>40</v>
      </c>
      <c r="D106" s="10" t="s">
        <v>78</v>
      </c>
      <c r="E106" s="10" t="s">
        <v>79</v>
      </c>
    </row>
    <row r="107" spans="1:7">
      <c r="A107" s="24">
        <v>1</v>
      </c>
      <c r="B107" s="24" t="s">
        <v>113</v>
      </c>
      <c r="C107" s="24" t="s">
        <v>114</v>
      </c>
      <c r="D107" s="24" t="s">
        <v>115</v>
      </c>
      <c r="E107" s="25" t="s">
        <v>116</v>
      </c>
    </row>
    <row r="108" spans="1:7">
      <c r="A108" s="24">
        <v>2</v>
      </c>
      <c r="B108" s="24" t="s">
        <v>117</v>
      </c>
      <c r="C108" s="24" t="s">
        <v>117</v>
      </c>
      <c r="D108" s="26" t="s">
        <v>115</v>
      </c>
      <c r="E108" s="25" t="s">
        <v>118</v>
      </c>
    </row>
    <row r="109" spans="1:7" ht="51">
      <c r="A109" s="26">
        <v>3</v>
      </c>
      <c r="B109" s="26" t="s">
        <v>119</v>
      </c>
      <c r="C109" s="27" t="s">
        <v>120</v>
      </c>
      <c r="D109" s="27" t="s">
        <v>115</v>
      </c>
      <c r="E109" s="25" t="s">
        <v>121</v>
      </c>
    </row>
    <row r="110" spans="1:7" ht="25.5">
      <c r="A110" s="26">
        <v>4</v>
      </c>
      <c r="B110" s="26" t="s">
        <v>122</v>
      </c>
      <c r="C110" s="27" t="s">
        <v>123</v>
      </c>
      <c r="D110" s="27" t="s">
        <v>124</v>
      </c>
      <c r="E110" s="27" t="s">
        <v>125</v>
      </c>
    </row>
    <row r="111" spans="1:7">
      <c r="A111" s="26">
        <v>5</v>
      </c>
      <c r="B111" s="26" t="s">
        <v>126</v>
      </c>
      <c r="C111" s="26" t="s">
        <v>127</v>
      </c>
      <c r="D111" s="26" t="s">
        <v>115</v>
      </c>
      <c r="E111" s="26" t="s">
        <v>128</v>
      </c>
    </row>
    <row r="112" spans="1:7">
      <c r="A112" s="26">
        <v>6</v>
      </c>
      <c r="B112" s="26" t="s">
        <v>129</v>
      </c>
      <c r="C112" s="26" t="s">
        <v>130</v>
      </c>
      <c r="D112" s="26" t="s">
        <v>130</v>
      </c>
      <c r="E112" s="26">
        <v>911</v>
      </c>
    </row>
    <row r="113" spans="1:5">
      <c r="A113" s="26">
        <v>7</v>
      </c>
      <c r="B113" s="26" t="s">
        <v>129</v>
      </c>
      <c r="C113" s="26" t="s">
        <v>131</v>
      </c>
      <c r="D113" s="26" t="s">
        <v>131</v>
      </c>
      <c r="E113" s="26" t="s">
        <v>132</v>
      </c>
    </row>
    <row r="114" spans="1:5" ht="38.25">
      <c r="A114" s="26">
        <v>8</v>
      </c>
      <c r="B114" s="26" t="s">
        <v>133</v>
      </c>
      <c r="C114" s="27" t="s">
        <v>134</v>
      </c>
      <c r="D114" s="27" t="s">
        <v>133</v>
      </c>
      <c r="E114" s="25" t="s">
        <v>135</v>
      </c>
    </row>
    <row r="115" spans="1:5" ht="25.5">
      <c r="A115" s="26">
        <v>9</v>
      </c>
      <c r="B115" s="26" t="s">
        <v>136</v>
      </c>
      <c r="C115" s="27" t="s">
        <v>137</v>
      </c>
      <c r="D115" s="27" t="s">
        <v>136</v>
      </c>
      <c r="E115" s="25" t="s">
        <v>138</v>
      </c>
    </row>
    <row r="116" spans="1:5" ht="60">
      <c r="A116" s="341">
        <v>10</v>
      </c>
      <c r="B116" s="341" t="s">
        <v>580</v>
      </c>
      <c r="C116" s="27" t="s">
        <v>581</v>
      </c>
      <c r="D116" s="27" t="s">
        <v>580</v>
      </c>
      <c r="E116" s="342" t="s">
        <v>582</v>
      </c>
    </row>
    <row r="117" spans="1:5" ht="45">
      <c r="A117" s="341"/>
      <c r="B117" s="341"/>
      <c r="C117" s="27" t="s">
        <v>584</v>
      </c>
      <c r="D117" s="27" t="s">
        <v>580</v>
      </c>
      <c r="E117" s="343" t="s">
        <v>583</v>
      </c>
    </row>
    <row r="118" spans="1:5" ht="33.75" customHeight="1">
      <c r="A118" s="341"/>
      <c r="B118" s="341"/>
      <c r="C118" s="27" t="s">
        <v>593</v>
      </c>
      <c r="D118" s="27" t="s">
        <v>580</v>
      </c>
      <c r="E118" s="343" t="s">
        <v>585</v>
      </c>
    </row>
    <row r="119" spans="1:5" ht="30">
      <c r="A119" s="341"/>
      <c r="B119" s="341"/>
      <c r="C119" s="27" t="s">
        <v>592</v>
      </c>
      <c r="D119" s="27" t="s">
        <v>580</v>
      </c>
      <c r="E119" s="343" t="s">
        <v>586</v>
      </c>
    </row>
    <row r="120" spans="1:5" ht="30">
      <c r="A120" s="341">
        <v>11</v>
      </c>
      <c r="B120" s="344" t="s">
        <v>587</v>
      </c>
      <c r="C120" s="27" t="s">
        <v>588</v>
      </c>
      <c r="D120" s="27" t="s">
        <v>580</v>
      </c>
      <c r="E120" s="345" t="s">
        <v>589</v>
      </c>
    </row>
    <row r="121" spans="1:5" ht="30">
      <c r="A121" s="341"/>
      <c r="B121" s="344"/>
      <c r="C121" s="27" t="s">
        <v>584</v>
      </c>
      <c r="D121" s="27" t="s">
        <v>580</v>
      </c>
      <c r="E121" s="345" t="s">
        <v>590</v>
      </c>
    </row>
    <row r="122" spans="1:5" ht="30">
      <c r="A122" s="341"/>
      <c r="B122" s="344"/>
      <c r="C122" s="27" t="s">
        <v>606</v>
      </c>
      <c r="D122" s="27" t="s">
        <v>580</v>
      </c>
      <c r="E122" s="345" t="s">
        <v>591</v>
      </c>
    </row>
    <row r="123" spans="1:5">
      <c r="A123" s="340"/>
      <c r="B123" s="340"/>
      <c r="C123" s="241"/>
      <c r="D123" s="241"/>
      <c r="E123" s="241"/>
    </row>
    <row r="124" spans="1:5">
      <c r="A124" s="340"/>
      <c r="B124" s="340"/>
      <c r="C124" s="241"/>
      <c r="D124" s="241"/>
      <c r="E124" s="241"/>
    </row>
    <row r="125" spans="1:5">
      <c r="A125" s="16"/>
      <c r="B125" s="16"/>
      <c r="C125" s="16"/>
      <c r="D125" s="241"/>
      <c r="E125" s="241"/>
    </row>
    <row r="126" spans="1:5">
      <c r="A126" s="11" t="s">
        <v>80</v>
      </c>
    </row>
    <row r="127" spans="1:5">
      <c r="A127" s="10" t="s">
        <v>81</v>
      </c>
      <c r="B127" s="10" t="s">
        <v>82</v>
      </c>
      <c r="C127" s="10" t="s">
        <v>40</v>
      </c>
      <c r="D127" s="10" t="s">
        <v>83</v>
      </c>
      <c r="E127" s="10" t="s">
        <v>74</v>
      </c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4"/>
    </row>
    <row r="130" spans="1:5">
      <c r="A130" s="4"/>
      <c r="B130" s="4"/>
      <c r="C130" s="4"/>
      <c r="D130" s="4"/>
      <c r="E130" s="4"/>
    </row>
    <row r="131" spans="1:5">
      <c r="A131" s="17" t="s">
        <v>84</v>
      </c>
      <c r="B131" s="4"/>
      <c r="C131" s="4"/>
      <c r="D131" s="4"/>
      <c r="E131" s="4"/>
    </row>
    <row r="132" spans="1:5">
      <c r="A132" s="4"/>
      <c r="B132" s="4"/>
      <c r="C132" s="4"/>
      <c r="D132" s="4"/>
      <c r="E132" s="7"/>
    </row>
    <row r="133" spans="1:5">
      <c r="A133" s="12" t="s">
        <v>85</v>
      </c>
    </row>
    <row r="135" spans="1:5">
      <c r="A135" s="3" t="s">
        <v>86</v>
      </c>
    </row>
    <row r="137" spans="1:5">
      <c r="A137" s="244" t="s">
        <v>87</v>
      </c>
      <c r="B137" s="244"/>
      <c r="C137" s="244"/>
    </row>
    <row r="138" spans="1:5">
      <c r="A138" s="13" t="s">
        <v>88</v>
      </c>
      <c r="B138" s="7"/>
      <c r="C138" s="7"/>
    </row>
    <row r="139" spans="1:5">
      <c r="A139" s="13" t="s">
        <v>89</v>
      </c>
      <c r="B139" s="7" t="s">
        <v>40</v>
      </c>
      <c r="C139" s="14" t="s">
        <v>90</v>
      </c>
    </row>
    <row r="140" spans="1:5">
      <c r="A140" s="13"/>
      <c r="B140" s="7"/>
      <c r="C140" s="7"/>
    </row>
    <row r="141" spans="1:5">
      <c r="A141" s="13"/>
      <c r="B141" s="7"/>
      <c r="C141" s="7"/>
    </row>
    <row r="142" spans="1:5">
      <c r="A142" s="13"/>
      <c r="B142" s="7"/>
      <c r="C142" s="7"/>
    </row>
    <row r="143" spans="1:5">
      <c r="A143" s="13"/>
      <c r="B143" s="7"/>
      <c r="C143" s="7"/>
    </row>
    <row r="144" spans="1:5">
      <c r="A144" s="13" t="s">
        <v>91</v>
      </c>
      <c r="B144" s="7"/>
      <c r="C144" s="7"/>
    </row>
    <row r="145" spans="1:3">
      <c r="A145" s="13" t="s">
        <v>89</v>
      </c>
      <c r="B145" s="7" t="s">
        <v>40</v>
      </c>
      <c r="C145" s="14" t="s">
        <v>90</v>
      </c>
    </row>
    <row r="146" spans="1:3">
      <c r="A146" s="13"/>
      <c r="B146" s="7"/>
      <c r="C146" s="7"/>
    </row>
    <row r="147" spans="1:3">
      <c r="A147" s="13"/>
      <c r="B147" s="7"/>
      <c r="C147" s="7"/>
    </row>
    <row r="148" spans="1:3">
      <c r="A148" s="13"/>
      <c r="B148" s="7"/>
      <c r="C148" s="7"/>
    </row>
    <row r="149" spans="1:3">
      <c r="A149" s="13"/>
      <c r="B149" s="7"/>
      <c r="C149" s="7"/>
    </row>
    <row r="150" spans="1:3">
      <c r="A150" s="13" t="s">
        <v>92</v>
      </c>
      <c r="B150" s="7"/>
      <c r="C150" s="7"/>
    </row>
    <row r="151" spans="1:3">
      <c r="A151" s="13" t="s">
        <v>89</v>
      </c>
      <c r="B151" s="7" t="s">
        <v>40</v>
      </c>
      <c r="C151" s="14" t="s">
        <v>90</v>
      </c>
    </row>
    <row r="152" spans="1:3">
      <c r="A152" s="13"/>
      <c r="B152" s="7"/>
      <c r="C152" s="7"/>
    </row>
    <row r="153" spans="1:3">
      <c r="A153" s="13"/>
      <c r="B153" s="7"/>
      <c r="C153" s="7"/>
    </row>
    <row r="154" spans="1:3">
      <c r="A154" s="13"/>
      <c r="B154" s="7"/>
      <c r="C154" s="7"/>
    </row>
    <row r="155" spans="1:3">
      <c r="A155" s="13"/>
      <c r="B155" s="7"/>
      <c r="C155" s="7"/>
    </row>
    <row r="156" spans="1:3">
      <c r="A156" s="13"/>
      <c r="B156" s="7"/>
      <c r="C156" s="7"/>
    </row>
    <row r="157" spans="1:3">
      <c r="A157" s="13" t="s">
        <v>93</v>
      </c>
      <c r="B157" s="7"/>
      <c r="C157" s="7"/>
    </row>
    <row r="158" spans="1:3">
      <c r="A158" s="13" t="s">
        <v>89</v>
      </c>
      <c r="B158" s="7" t="s">
        <v>40</v>
      </c>
      <c r="C158" s="14" t="s">
        <v>90</v>
      </c>
    </row>
    <row r="159" spans="1:3">
      <c r="A159" s="13"/>
      <c r="B159" s="7"/>
      <c r="C159" s="7"/>
    </row>
    <row r="160" spans="1:3">
      <c r="A160" s="13"/>
      <c r="B160" s="7"/>
      <c r="C160" s="7"/>
    </row>
    <row r="161" spans="1:3">
      <c r="A161" s="13"/>
      <c r="B161" s="7"/>
      <c r="C161" s="7"/>
    </row>
    <row r="162" spans="1:3">
      <c r="A162" s="13"/>
      <c r="B162" s="7"/>
      <c r="C162" s="7"/>
    </row>
    <row r="163" spans="1:3">
      <c r="A163" s="13"/>
      <c r="B163" s="7"/>
      <c r="C163" s="7"/>
    </row>
    <row r="164" spans="1:3" ht="15" customHeight="1">
      <c r="A164" s="12"/>
    </row>
    <row r="165" spans="1:3">
      <c r="A165" s="3" t="s">
        <v>94</v>
      </c>
    </row>
    <row r="166" spans="1:3">
      <c r="A166" s="17" t="s">
        <v>7</v>
      </c>
      <c r="B166" s="4" t="s">
        <v>95</v>
      </c>
      <c r="C166" s="14" t="s">
        <v>96</v>
      </c>
    </row>
    <row r="167" spans="1:3" ht="45">
      <c r="A167" s="375" t="s">
        <v>607</v>
      </c>
      <c r="B167" s="375" t="s">
        <v>613</v>
      </c>
      <c r="C167" s="343" t="s">
        <v>614</v>
      </c>
    </row>
    <row r="168" spans="1:3" ht="45">
      <c r="A168" s="375" t="s">
        <v>608</v>
      </c>
      <c r="B168" s="375" t="s">
        <v>613</v>
      </c>
      <c r="C168" s="343" t="s">
        <v>615</v>
      </c>
    </row>
    <row r="169" spans="1:3" ht="45">
      <c r="A169" s="375" t="s">
        <v>609</v>
      </c>
      <c r="B169" s="375" t="s">
        <v>613</v>
      </c>
      <c r="C169" s="343" t="s">
        <v>616</v>
      </c>
    </row>
    <row r="170" spans="1:3" ht="45">
      <c r="A170" s="375" t="s">
        <v>610</v>
      </c>
      <c r="B170" s="375" t="s">
        <v>613</v>
      </c>
      <c r="C170" s="343" t="s">
        <v>617</v>
      </c>
    </row>
    <row r="171" spans="1:3" ht="45">
      <c r="A171" s="375" t="s">
        <v>611</v>
      </c>
      <c r="B171" s="375" t="s">
        <v>613</v>
      </c>
      <c r="C171" s="343" t="s">
        <v>618</v>
      </c>
    </row>
    <row r="172" spans="1:3" ht="45" customHeight="1">
      <c r="A172" s="376" t="s">
        <v>612</v>
      </c>
      <c r="B172" s="376"/>
      <c r="C172" s="343" t="s">
        <v>619</v>
      </c>
    </row>
    <row r="173" spans="1:3">
      <c r="A173" s="12"/>
    </row>
    <row r="174" spans="1:3">
      <c r="A174" s="3" t="s">
        <v>97</v>
      </c>
    </row>
    <row r="175" spans="1:3">
      <c r="A175" s="245" t="s">
        <v>98</v>
      </c>
      <c r="B175" s="246"/>
      <c r="C175" s="18" t="s">
        <v>99</v>
      </c>
    </row>
    <row r="176" spans="1:3" ht="48" customHeight="1">
      <c r="A176" s="370" t="s">
        <v>605</v>
      </c>
      <c r="B176" s="374"/>
      <c r="C176" s="373" t="s">
        <v>604</v>
      </c>
    </row>
    <row r="177" spans="1:6">
      <c r="A177" s="12"/>
    </row>
    <row r="178" spans="1:6">
      <c r="A178" s="3" t="s">
        <v>100</v>
      </c>
    </row>
    <row r="179" spans="1:6">
      <c r="A179" s="368" t="s">
        <v>601</v>
      </c>
      <c r="B179" s="371" t="s">
        <v>603</v>
      </c>
      <c r="C179" s="372"/>
      <c r="D179" s="30"/>
      <c r="E179" s="30"/>
      <c r="F179" s="31"/>
    </row>
    <row r="180" spans="1:6" ht="51" customHeight="1">
      <c r="A180" s="368"/>
      <c r="B180" s="371" t="s">
        <v>602</v>
      </c>
      <c r="C180" s="371"/>
      <c r="D180" s="33"/>
      <c r="E180" s="33"/>
      <c r="F180" s="34"/>
    </row>
    <row r="181" spans="1:6" ht="45" customHeight="1">
      <c r="A181" s="368" t="s">
        <v>597</v>
      </c>
      <c r="B181" s="368"/>
      <c r="C181" s="343" t="s">
        <v>600</v>
      </c>
      <c r="D181" s="33"/>
      <c r="E181" s="33"/>
      <c r="F181" s="34"/>
    </row>
    <row r="182" spans="1:6" ht="45">
      <c r="A182" s="342" t="s">
        <v>597</v>
      </c>
      <c r="B182" s="369" t="s">
        <v>598</v>
      </c>
      <c r="C182" s="343" t="s">
        <v>596</v>
      </c>
      <c r="D182" s="22"/>
      <c r="E182" s="33"/>
      <c r="F182" s="34"/>
    </row>
    <row r="183" spans="1:6" ht="60" customHeight="1">
      <c r="A183" s="368" t="s">
        <v>599</v>
      </c>
      <c r="B183" s="368"/>
      <c r="C183" s="343" t="s">
        <v>595</v>
      </c>
      <c r="D183" s="367"/>
      <c r="E183" s="367"/>
      <c r="F183" s="34"/>
    </row>
    <row r="184" spans="1:6">
      <c r="A184" s="38"/>
      <c r="B184" s="33"/>
      <c r="C184" s="33"/>
      <c r="D184" s="33"/>
      <c r="E184" s="33"/>
      <c r="F184" s="34"/>
    </row>
    <row r="185" spans="1:6">
      <c r="A185" s="32"/>
      <c r="B185" s="33"/>
      <c r="C185" s="33"/>
      <c r="D185" s="33"/>
      <c r="E185" s="33"/>
      <c r="F185" s="34"/>
    </row>
    <row r="186" spans="1:6">
      <c r="A186" s="32"/>
      <c r="B186" s="33"/>
      <c r="C186" s="33"/>
      <c r="D186" s="33"/>
      <c r="E186" s="33"/>
      <c r="F186" s="34"/>
    </row>
    <row r="187" spans="1:6">
      <c r="A187" s="32"/>
      <c r="B187" s="33"/>
      <c r="C187" s="33"/>
      <c r="D187" s="33"/>
      <c r="E187" s="33"/>
      <c r="F187" s="34"/>
    </row>
    <row r="188" spans="1:6">
      <c r="A188" s="35"/>
      <c r="B188" s="36"/>
      <c r="C188" s="36"/>
      <c r="D188" s="36"/>
      <c r="E188" s="36"/>
      <c r="F188" s="37"/>
    </row>
  </sheetData>
  <mergeCells count="38">
    <mergeCell ref="A88:F90"/>
    <mergeCell ref="A94:G97"/>
    <mergeCell ref="A183:B183"/>
    <mergeCell ref="A181:B181"/>
    <mergeCell ref="B179:C179"/>
    <mergeCell ref="B180:C180"/>
    <mergeCell ref="A172:B172"/>
    <mergeCell ref="A47:A50"/>
    <mergeCell ref="B56:C56"/>
    <mergeCell ref="B57:C57"/>
    <mergeCell ref="B58:C58"/>
    <mergeCell ref="A179:A180"/>
    <mergeCell ref="A101:A102"/>
    <mergeCell ref="B101:E102"/>
    <mergeCell ref="D63:D65"/>
    <mergeCell ref="E63:E65"/>
    <mergeCell ref="B116:B119"/>
    <mergeCell ref="A116:A119"/>
    <mergeCell ref="B120:B122"/>
    <mergeCell ref="A120:A122"/>
    <mergeCell ref="B52:C52"/>
    <mergeCell ref="B51:C51"/>
    <mergeCell ref="A3:H3"/>
    <mergeCell ref="C73:F73"/>
    <mergeCell ref="A137:C137"/>
    <mergeCell ref="A175:B175"/>
    <mergeCell ref="A176:B176"/>
    <mergeCell ref="A9:H14"/>
    <mergeCell ref="A17:H22"/>
    <mergeCell ref="A35:F37"/>
    <mergeCell ref="B7:C7"/>
    <mergeCell ref="B6:C6"/>
    <mergeCell ref="C27:D29"/>
    <mergeCell ref="B27:B29"/>
    <mergeCell ref="B69:H69"/>
    <mergeCell ref="A27:A29"/>
    <mergeCell ref="B33:E33"/>
    <mergeCell ref="B47:C50"/>
  </mergeCells>
  <hyperlinks>
    <hyperlink ref="A9" r:id="rId1"/>
    <hyperlink ref="A17" r:id="rId2"/>
    <hyperlink ref="C27" r:id="rId3"/>
    <hyperlink ref="B33" r:id="rId4"/>
    <hyperlink ref="B47" r:id="rId5"/>
    <hyperlink ref="B56" r:id="rId6"/>
    <hyperlink ref="B57" r:id="rId7" display="https://app.powerbi.com/view?r=eyJrIjoiMmJlYjg1YzgtMmQ3Mi00YzVkLWJkOTQtOTE3ZTZkNzVhYTAzIiwidCI6Ijk2ZDUwYjY5LTE5MGQtNDkxYy1hM2U1LWExYWRlYmMxYTg3NSJ9"/>
    <hyperlink ref="B58" r:id="rId8" display="https://app.powerbi.com/view?r=eyJrIjoiMmJlYjg1YzgtMmQ3Mi00YzVkLWJkOTQtOTE3ZTZkNzVhYTAzIiwidCI6Ijk2ZDUwYjY5LTE5MGQtNDkxYy1hM2U1LWExYWRlYmMxYTg3NSJ9"/>
    <hyperlink ref="E107" r:id="rId9"/>
    <hyperlink ref="E109" r:id="rId10"/>
    <hyperlink ref="E114" r:id="rId11" display="https://www.policianacional.gov.py/identificaciones/"/>
    <hyperlink ref="E115" r:id="rId12"/>
    <hyperlink ref="B101" r:id="rId13"/>
    <hyperlink ref="E63" r:id="rId14" location="!/estadisticas/burbujas"/>
    <hyperlink ref="B69" r:id="rId15"/>
    <hyperlink ref="E117" r:id="rId16"/>
    <hyperlink ref="E118" r:id="rId17" location=":~:text=RRPP%2DPOLIC%C3%8DA%20(%40RRPPpoliciapy)%20%7C%20Twitter"/>
    <hyperlink ref="E119" r:id="rId18"/>
    <hyperlink ref="E120" r:id="rId19"/>
    <hyperlink ref="E121" r:id="rId20"/>
    <hyperlink ref="E122" r:id="rId21"/>
    <hyperlink ref="A88" r:id="rId22"/>
    <hyperlink ref="A94" r:id="rId23"/>
    <hyperlink ref="C183" r:id="rId24"/>
    <hyperlink ref="C182" r:id="rId25"/>
    <hyperlink ref="C181" r:id="rId26"/>
    <hyperlink ref="B180" r:id="rId27"/>
    <hyperlink ref="B179" r:id="rId28"/>
    <hyperlink ref="A176" r:id="rId29"/>
    <hyperlink ref="A170" r:id="rId30" display="https://www.policianacional.gov.py/wp-content/uploads/2021/04/APM-CGR-843-18-PRIMER-TRIMESTRE-2021.pdf"/>
    <hyperlink ref="A172" r:id="rId31" display="https://www.policianacional.gov.py/wp-content/uploads/2021/04/INFORME-ANALITICO-CONSOLIDADO-PRIMER-TRIMESTRE-2021-2.pdf"/>
    <hyperlink ref="B167" r:id="rId32" display="https://www.policianacional.gov.py/wp-content/uploads/2021/04/APM-CGR-843-18-PRIMER-TRIMESTRE-2021.pdf"/>
    <hyperlink ref="B168:B171" r:id="rId33" display="https://www.policianacional.gov.py/wp-content/uploads/2021/04/APM-CGR-843-18-PRIMER-TRIMESTRE-2021.pdf"/>
    <hyperlink ref="C167" r:id="rId34"/>
    <hyperlink ref="C168" r:id="rId35"/>
    <hyperlink ref="C169" r:id="rId36"/>
    <hyperlink ref="C170" r:id="rId37"/>
    <hyperlink ref="C171" r:id="rId38"/>
    <hyperlink ref="C172" r:id="rId39"/>
  </hyperlinks>
  <pageMargins left="0.75138888888888899" right="0.75138888888888899" top="1" bottom="1" header="0.5" footer="0.5"/>
  <pageSetup paperSize="190" scale="45" orientation="landscape" r:id="rId40"/>
  <headerFooter>
    <oddHeader>&amp;C&amp;G</oddHeader>
  </headerFooter>
  <rowBreaks count="4" manualBreakCount="4">
    <brk id="55" max="7" man="1"/>
    <brk id="84" max="16383" man="1"/>
    <brk id="124" max="16383" man="1"/>
    <brk id="185" max="16383" man="1"/>
  </rowBreaks>
  <legacyDrawingHF r:id="rId4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122"/>
  <sheetViews>
    <sheetView view="pageBreakPreview" zoomScale="40" zoomScaleNormal="55" zoomScaleSheetLayoutView="40" workbookViewId="0">
      <selection activeCell="A3" sqref="A3"/>
    </sheetView>
  </sheetViews>
  <sheetFormatPr baseColWidth="10" defaultColWidth="9.140625" defaultRowHeight="15"/>
  <cols>
    <col min="1" max="1" width="26.5703125" customWidth="1"/>
    <col min="2" max="2" width="34.140625" customWidth="1"/>
    <col min="3" max="3" width="51.5703125" customWidth="1"/>
    <col min="4" max="4" width="22.42578125" customWidth="1"/>
    <col min="5" max="5" width="38.42578125" style="28" customWidth="1"/>
    <col min="6" max="6" width="46.5703125" customWidth="1"/>
    <col min="7" max="7" width="24.28515625" customWidth="1"/>
    <col min="8" max="8" width="21.28515625" customWidth="1"/>
  </cols>
  <sheetData>
    <row r="2" spans="1:8" ht="18.75">
      <c r="A2" s="242"/>
      <c r="B2" s="242"/>
      <c r="C2" s="242"/>
      <c r="D2" s="242"/>
      <c r="E2" s="242"/>
      <c r="F2" s="242"/>
      <c r="G2" s="242"/>
      <c r="H2" s="202"/>
    </row>
    <row r="4" spans="1:8">
      <c r="A4" s="2"/>
    </row>
    <row r="5" spans="1:8">
      <c r="A5" s="1"/>
      <c r="B5" s="252"/>
      <c r="C5" s="252"/>
      <c r="D5" s="22"/>
    </row>
    <row r="6" spans="1:8">
      <c r="A6" s="21"/>
      <c r="B6" s="250"/>
      <c r="C6" s="251"/>
    </row>
    <row r="7" spans="1:8">
      <c r="A7" s="3"/>
    </row>
    <row r="10" spans="1:8">
      <c r="A10" s="8" t="s">
        <v>56</v>
      </c>
    </row>
    <row r="11" spans="1:8" ht="15.75" thickBot="1">
      <c r="A11" s="19" t="s">
        <v>57</v>
      </c>
      <c r="B11" s="19" t="s">
        <v>58</v>
      </c>
      <c r="C11" s="19" t="s">
        <v>144</v>
      </c>
      <c r="D11" s="19" t="s">
        <v>60</v>
      </c>
      <c r="E11" s="14" t="s">
        <v>61</v>
      </c>
      <c r="F11" s="19" t="s">
        <v>62</v>
      </c>
    </row>
    <row r="12" spans="1:8" ht="45.75" thickBot="1">
      <c r="A12" s="39">
        <v>387688</v>
      </c>
      <c r="B12" s="40">
        <v>264</v>
      </c>
      <c r="C12" s="41">
        <v>2938833326</v>
      </c>
      <c r="D12" s="42" t="s">
        <v>145</v>
      </c>
      <c r="E12" s="43" t="s">
        <v>146</v>
      </c>
      <c r="F12" s="44" t="s">
        <v>147</v>
      </c>
    </row>
    <row r="13" spans="1:8" ht="60.75" thickBot="1">
      <c r="A13" s="39">
        <v>387810</v>
      </c>
      <c r="B13" s="40">
        <v>273</v>
      </c>
      <c r="C13" s="41">
        <v>400000000</v>
      </c>
      <c r="D13" s="42" t="s">
        <v>148</v>
      </c>
      <c r="E13" s="43" t="s">
        <v>149</v>
      </c>
      <c r="F13" s="44" t="s">
        <v>150</v>
      </c>
    </row>
    <row r="14" spans="1:8" ht="45.75" thickBot="1">
      <c r="A14" s="39">
        <v>370374</v>
      </c>
      <c r="B14" s="45">
        <v>331</v>
      </c>
      <c r="C14" s="41">
        <v>32810539</v>
      </c>
      <c r="D14" s="46" t="s">
        <v>151</v>
      </c>
      <c r="E14" s="43" t="s">
        <v>149</v>
      </c>
      <c r="F14" s="44" t="s">
        <v>152</v>
      </c>
    </row>
    <row r="15" spans="1:8" ht="45.75" thickBot="1">
      <c r="A15" s="39">
        <v>373824</v>
      </c>
      <c r="B15" s="40">
        <v>341</v>
      </c>
      <c r="C15" s="41">
        <v>686052</v>
      </c>
      <c r="D15" s="42" t="s">
        <v>153</v>
      </c>
      <c r="E15" s="43" t="s">
        <v>149</v>
      </c>
      <c r="F15" s="44" t="s">
        <v>154</v>
      </c>
    </row>
    <row r="16" spans="1:8" ht="45.75" thickBot="1">
      <c r="A16" s="39">
        <v>373824</v>
      </c>
      <c r="B16" s="40">
        <v>341</v>
      </c>
      <c r="C16" s="41">
        <v>3781475</v>
      </c>
      <c r="D16" s="47" t="s">
        <v>155</v>
      </c>
      <c r="E16" s="43" t="s">
        <v>149</v>
      </c>
      <c r="F16" s="44" t="s">
        <v>154</v>
      </c>
    </row>
    <row r="17" spans="1:10" ht="45.75" thickBot="1">
      <c r="A17" s="39">
        <v>373824</v>
      </c>
      <c r="B17" s="40">
        <v>341</v>
      </c>
      <c r="C17" s="41">
        <v>5545113</v>
      </c>
      <c r="D17" s="47" t="s">
        <v>156</v>
      </c>
      <c r="E17" s="43" t="s">
        <v>149</v>
      </c>
      <c r="F17" s="44" t="s">
        <v>154</v>
      </c>
    </row>
    <row r="18" spans="1:10" ht="45.75" thickBot="1">
      <c r="A18" s="48">
        <v>373824</v>
      </c>
      <c r="B18" s="45">
        <v>341</v>
      </c>
      <c r="C18" s="41">
        <v>4517870</v>
      </c>
      <c r="D18" s="47" t="s">
        <v>157</v>
      </c>
      <c r="E18" s="43" t="s">
        <v>149</v>
      </c>
      <c r="F18" s="44" t="s">
        <v>154</v>
      </c>
    </row>
    <row r="19" spans="1:10" ht="45.75" thickBot="1">
      <c r="A19" s="39">
        <v>373824</v>
      </c>
      <c r="B19" s="49">
        <v>341</v>
      </c>
      <c r="C19" s="50">
        <v>1950000</v>
      </c>
      <c r="D19" s="51" t="s">
        <v>158</v>
      </c>
      <c r="E19" s="43" t="str">
        <f>E18</f>
        <v>EJECUCION</v>
      </c>
      <c r="F19" s="44" t="s">
        <v>159</v>
      </c>
    </row>
    <row r="20" spans="1:10" ht="45.75" thickBot="1">
      <c r="A20" s="39">
        <v>373491</v>
      </c>
      <c r="B20" s="49">
        <v>342</v>
      </c>
      <c r="C20" s="50">
        <v>6338120</v>
      </c>
      <c r="D20" s="52" t="s">
        <v>160</v>
      </c>
      <c r="E20" s="43" t="str">
        <f t="shared" ref="E20:E24" si="0">E19</f>
        <v>EJECUCION</v>
      </c>
      <c r="F20" s="44" t="s">
        <v>159</v>
      </c>
    </row>
    <row r="21" spans="1:10" ht="45.75" thickBot="1">
      <c r="A21" s="46">
        <f>A20</f>
        <v>373491</v>
      </c>
      <c r="B21" s="53">
        <v>342</v>
      </c>
      <c r="C21" s="41">
        <v>34882262</v>
      </c>
      <c r="D21" s="42" t="s">
        <v>161</v>
      </c>
      <c r="E21" s="43" t="str">
        <f t="shared" si="0"/>
        <v>EJECUCION</v>
      </c>
      <c r="F21" s="44" t="s">
        <v>159</v>
      </c>
    </row>
    <row r="22" spans="1:10" ht="45.75" thickBot="1">
      <c r="A22" s="43">
        <f>A21</f>
        <v>373491</v>
      </c>
      <c r="B22" s="53">
        <v>342</v>
      </c>
      <c r="C22" s="41">
        <v>5312613</v>
      </c>
      <c r="D22" s="42" t="s">
        <v>162</v>
      </c>
      <c r="E22" s="43" t="str">
        <f t="shared" si="0"/>
        <v>EJECUCION</v>
      </c>
      <c r="F22" s="44" t="s">
        <v>159</v>
      </c>
    </row>
    <row r="23" spans="1:10" ht="45.75" thickBot="1">
      <c r="A23" s="42">
        <f>A22</f>
        <v>373491</v>
      </c>
      <c r="B23" s="40">
        <v>342</v>
      </c>
      <c r="C23" s="41">
        <v>8495500</v>
      </c>
      <c r="D23" s="42" t="s">
        <v>163</v>
      </c>
      <c r="E23" s="43" t="str">
        <f t="shared" si="0"/>
        <v>EJECUCION</v>
      </c>
      <c r="F23" s="54" t="s">
        <v>159</v>
      </c>
    </row>
    <row r="24" spans="1:10" s="1" customFormat="1" ht="45.75" thickBot="1">
      <c r="A24" s="42">
        <f>A23</f>
        <v>373491</v>
      </c>
      <c r="B24" s="40">
        <v>342</v>
      </c>
      <c r="C24" s="41">
        <v>22470500</v>
      </c>
      <c r="D24" s="42" t="s">
        <v>164</v>
      </c>
      <c r="E24" s="43" t="str">
        <f t="shared" si="0"/>
        <v>EJECUCION</v>
      </c>
      <c r="F24" s="54" t="s">
        <v>159</v>
      </c>
      <c r="G24"/>
      <c r="H24"/>
      <c r="I24"/>
      <c r="J24"/>
    </row>
    <row r="25" spans="1:10" ht="45.75" thickBot="1">
      <c r="A25" s="42">
        <f>A24</f>
        <v>373491</v>
      </c>
      <c r="B25" s="40">
        <v>342</v>
      </c>
      <c r="C25" s="41">
        <v>18424000</v>
      </c>
      <c r="D25" s="42" t="s">
        <v>161</v>
      </c>
      <c r="E25" s="43" t="str">
        <f>E24</f>
        <v>EJECUCION</v>
      </c>
      <c r="F25" s="54" t="s">
        <v>159</v>
      </c>
    </row>
    <row r="26" spans="1:10" ht="45.75" thickBot="1">
      <c r="A26" s="42">
        <v>373491</v>
      </c>
      <c r="B26" s="40">
        <v>342</v>
      </c>
      <c r="C26" s="41">
        <v>12985020</v>
      </c>
      <c r="D26" s="42" t="s">
        <v>165</v>
      </c>
      <c r="E26" s="43" t="str">
        <f>E25</f>
        <v>EJECUCION</v>
      </c>
      <c r="F26" s="54" t="s">
        <v>159</v>
      </c>
    </row>
    <row r="27" spans="1:10" ht="15" customHeight="1" thickBot="1">
      <c r="A27" s="42">
        <v>386865</v>
      </c>
      <c r="B27" s="40">
        <v>311</v>
      </c>
      <c r="C27" s="41">
        <v>1721400000</v>
      </c>
      <c r="D27" s="42" t="s">
        <v>166</v>
      </c>
      <c r="E27" s="43" t="str">
        <f t="shared" ref="E27:E36" si="1">E26</f>
        <v>EJECUCION</v>
      </c>
      <c r="F27" s="54" t="s">
        <v>167</v>
      </c>
    </row>
    <row r="28" spans="1:10" ht="33.75" customHeight="1" thickBot="1">
      <c r="A28" s="42">
        <v>386865</v>
      </c>
      <c r="B28" s="40">
        <v>311</v>
      </c>
      <c r="C28" s="41">
        <v>2362811000</v>
      </c>
      <c r="D28" s="42" t="s">
        <v>168</v>
      </c>
      <c r="E28" s="43" t="str">
        <f t="shared" si="1"/>
        <v>EJECUCION</v>
      </c>
      <c r="F28" s="54" t="s">
        <v>167</v>
      </c>
    </row>
    <row r="29" spans="1:10" ht="60.75" thickBot="1">
      <c r="A29" s="42">
        <v>386865</v>
      </c>
      <c r="B29" s="40">
        <v>311</v>
      </c>
      <c r="C29" s="41">
        <v>833256000</v>
      </c>
      <c r="D29" s="42" t="s">
        <v>169</v>
      </c>
      <c r="E29" s="43" t="str">
        <f t="shared" si="1"/>
        <v>EJECUCION</v>
      </c>
      <c r="F29" s="54" t="s">
        <v>167</v>
      </c>
    </row>
    <row r="30" spans="1:10" ht="60.75" thickBot="1">
      <c r="A30" s="42">
        <v>386865</v>
      </c>
      <c r="B30" s="40">
        <v>311</v>
      </c>
      <c r="C30" s="41">
        <v>2541324100</v>
      </c>
      <c r="D30" s="42" t="s">
        <v>170</v>
      </c>
      <c r="E30" s="43" t="str">
        <f t="shared" si="1"/>
        <v>EJECUCION</v>
      </c>
      <c r="F30" s="54" t="s">
        <v>171</v>
      </c>
    </row>
    <row r="31" spans="1:10" ht="60.75" thickBot="1">
      <c r="A31" s="42">
        <v>386865</v>
      </c>
      <c r="B31" s="40">
        <v>312</v>
      </c>
      <c r="C31" s="41">
        <v>389728800</v>
      </c>
      <c r="D31" s="42" t="s">
        <v>170</v>
      </c>
      <c r="E31" s="43" t="str">
        <f t="shared" si="1"/>
        <v>EJECUCION</v>
      </c>
      <c r="F31" s="54" t="s">
        <v>167</v>
      </c>
    </row>
    <row r="32" spans="1:10" ht="60.75" thickBot="1">
      <c r="A32" s="42">
        <v>386865</v>
      </c>
      <c r="B32" s="40">
        <v>311</v>
      </c>
      <c r="C32" s="41">
        <v>1257611900</v>
      </c>
      <c r="D32" s="42" t="s">
        <v>172</v>
      </c>
      <c r="E32" s="43" t="str">
        <f t="shared" si="1"/>
        <v>EJECUCION</v>
      </c>
      <c r="F32" s="54" t="s">
        <v>167</v>
      </c>
    </row>
    <row r="33" spans="1:6" ht="54" customHeight="1" thickBot="1">
      <c r="A33" s="42">
        <v>386865</v>
      </c>
      <c r="B33" s="40">
        <v>311</v>
      </c>
      <c r="C33" s="41">
        <v>163570000</v>
      </c>
      <c r="D33" s="42" t="s">
        <v>173</v>
      </c>
      <c r="E33" s="43" t="str">
        <f t="shared" si="1"/>
        <v>EJECUCION</v>
      </c>
      <c r="F33" s="54" t="s">
        <v>167</v>
      </c>
    </row>
    <row r="34" spans="1:6" ht="60.75" thickBot="1">
      <c r="A34" s="42">
        <v>386865</v>
      </c>
      <c r="B34" s="40">
        <v>311</v>
      </c>
      <c r="C34" s="41">
        <v>18000000</v>
      </c>
      <c r="D34" s="42" t="s">
        <v>174</v>
      </c>
      <c r="E34" s="43" t="str">
        <f t="shared" si="1"/>
        <v>EJECUCION</v>
      </c>
      <c r="F34" s="54" t="s">
        <v>167</v>
      </c>
    </row>
    <row r="35" spans="1:6" ht="60.75" thickBot="1">
      <c r="A35" s="42">
        <v>386865</v>
      </c>
      <c r="B35" s="40">
        <v>311</v>
      </c>
      <c r="C35" s="41">
        <v>5986844360</v>
      </c>
      <c r="D35" s="42" t="s">
        <v>175</v>
      </c>
      <c r="E35" s="43" t="str">
        <f t="shared" si="1"/>
        <v>EJECUCION</v>
      </c>
      <c r="F35" s="54" t="s">
        <v>167</v>
      </c>
    </row>
    <row r="36" spans="1:6" ht="60.75" thickBot="1">
      <c r="A36" s="42">
        <v>386865</v>
      </c>
      <c r="B36" s="40">
        <v>311</v>
      </c>
      <c r="C36" s="41">
        <v>297568700</v>
      </c>
      <c r="D36" s="42" t="s">
        <v>176</v>
      </c>
      <c r="E36" s="43" t="str">
        <f t="shared" si="1"/>
        <v>EJECUCION</v>
      </c>
      <c r="F36" s="54" t="s">
        <v>167</v>
      </c>
    </row>
    <row r="37" spans="1:6" ht="60.75" thickBot="1">
      <c r="A37" s="39">
        <v>386861</v>
      </c>
      <c r="B37" s="45">
        <v>243</v>
      </c>
      <c r="C37" s="41">
        <v>278379000</v>
      </c>
      <c r="D37" s="55" t="s">
        <v>177</v>
      </c>
      <c r="E37" s="56" t="s">
        <v>146</v>
      </c>
      <c r="F37" s="57" t="s">
        <v>178</v>
      </c>
    </row>
    <row r="38" spans="1:6" ht="60.75" thickBot="1">
      <c r="A38" s="39">
        <v>375387</v>
      </c>
      <c r="B38" s="58">
        <v>244</v>
      </c>
      <c r="C38" s="41">
        <v>1155700000</v>
      </c>
      <c r="D38" s="42" t="s">
        <v>179</v>
      </c>
      <c r="E38" s="56" t="s">
        <v>146</v>
      </c>
      <c r="F38" s="57" t="s">
        <v>180</v>
      </c>
    </row>
    <row r="39" spans="1:6" ht="60.75" thickBot="1">
      <c r="A39" s="39">
        <v>375387</v>
      </c>
      <c r="B39" s="58">
        <v>244</v>
      </c>
      <c r="C39" s="41">
        <v>494900000</v>
      </c>
      <c r="D39" s="42" t="s">
        <v>181</v>
      </c>
      <c r="E39" s="56" t="s">
        <v>146</v>
      </c>
      <c r="F39" s="57" t="s">
        <v>180</v>
      </c>
    </row>
    <row r="40" spans="1:6" ht="60.75" thickBot="1">
      <c r="A40" s="39">
        <v>375387</v>
      </c>
      <c r="B40" s="58">
        <v>244</v>
      </c>
      <c r="C40" s="41">
        <v>435200000</v>
      </c>
      <c r="D40" s="42" t="s">
        <v>182</v>
      </c>
      <c r="E40" s="56" t="s">
        <v>146</v>
      </c>
      <c r="F40" s="57" t="s">
        <v>180</v>
      </c>
    </row>
    <row r="41" spans="1:6" ht="60.75" thickBot="1">
      <c r="A41" s="59">
        <v>375387</v>
      </c>
      <c r="B41" s="53">
        <v>244</v>
      </c>
      <c r="C41" s="41">
        <v>58200000</v>
      </c>
      <c r="D41" s="60" t="s">
        <v>183</v>
      </c>
      <c r="E41" s="56" t="s">
        <v>146</v>
      </c>
      <c r="F41" s="57" t="s">
        <v>180</v>
      </c>
    </row>
    <row r="42" spans="1:6" ht="60.75" thickBot="1">
      <c r="A42" s="59">
        <v>375380</v>
      </c>
      <c r="B42" s="53">
        <v>244</v>
      </c>
      <c r="C42" s="41">
        <v>35000000</v>
      </c>
      <c r="D42" s="60" t="s">
        <v>184</v>
      </c>
      <c r="E42" s="56" t="s">
        <v>146</v>
      </c>
      <c r="F42" s="61" t="s">
        <v>185</v>
      </c>
    </row>
    <row r="43" spans="1:6" ht="75.75" thickBot="1">
      <c r="A43" s="59">
        <v>357135</v>
      </c>
      <c r="B43" s="53">
        <v>251</v>
      </c>
      <c r="C43" s="41">
        <v>18000000</v>
      </c>
      <c r="D43" s="60" t="s">
        <v>186</v>
      </c>
      <c r="E43" s="56" t="s">
        <v>146</v>
      </c>
      <c r="F43" s="57" t="s">
        <v>187</v>
      </c>
    </row>
    <row r="44" spans="1:6" ht="45.75" thickBot="1">
      <c r="A44" s="59">
        <v>348156</v>
      </c>
      <c r="B44" s="53">
        <v>251</v>
      </c>
      <c r="C44" s="41">
        <v>28800000</v>
      </c>
      <c r="D44" s="60" t="s">
        <v>188</v>
      </c>
      <c r="E44" s="56" t="s">
        <v>189</v>
      </c>
      <c r="F44" s="57" t="s">
        <v>190</v>
      </c>
    </row>
    <row r="45" spans="1:6" ht="15.75" thickBot="1">
      <c r="A45" s="59" t="s">
        <v>191</v>
      </c>
      <c r="B45" s="53">
        <v>293</v>
      </c>
      <c r="C45" s="41">
        <v>46700400</v>
      </c>
      <c r="D45" s="60" t="s">
        <v>192</v>
      </c>
      <c r="E45" s="56" t="s">
        <v>146</v>
      </c>
      <c r="F45" s="57" t="s">
        <v>191</v>
      </c>
    </row>
    <row r="46" spans="1:6" ht="45.75" thickBot="1">
      <c r="A46" s="48">
        <v>384030</v>
      </c>
      <c r="B46" s="45">
        <v>342</v>
      </c>
      <c r="C46" s="41">
        <v>16688800</v>
      </c>
      <c r="D46" s="42" t="s">
        <v>193</v>
      </c>
      <c r="E46" s="56" t="s">
        <v>146</v>
      </c>
      <c r="F46" s="57" t="s">
        <v>194</v>
      </c>
    </row>
    <row r="47" spans="1:6" ht="60.75" thickBot="1">
      <c r="A47" s="59">
        <v>384030</v>
      </c>
      <c r="B47" s="53">
        <v>342</v>
      </c>
      <c r="C47" s="41">
        <v>7114645</v>
      </c>
      <c r="D47" s="60" t="s">
        <v>195</v>
      </c>
      <c r="E47" s="56" t="s">
        <v>146</v>
      </c>
      <c r="F47" s="61" t="s">
        <v>196</v>
      </c>
    </row>
    <row r="48" spans="1:6" ht="60.75" thickBot="1">
      <c r="A48" s="59">
        <v>384030</v>
      </c>
      <c r="B48" s="53">
        <v>342</v>
      </c>
      <c r="C48" s="41">
        <v>29101600</v>
      </c>
      <c r="D48" s="60" t="s">
        <v>197</v>
      </c>
      <c r="E48" s="56" t="s">
        <v>146</v>
      </c>
      <c r="F48" s="61" t="s">
        <v>196</v>
      </c>
    </row>
    <row r="49" spans="1:6" ht="60.75" thickBot="1">
      <c r="A49" s="59">
        <v>384030</v>
      </c>
      <c r="B49" s="53">
        <v>342</v>
      </c>
      <c r="C49" s="41">
        <v>29831949</v>
      </c>
      <c r="D49" s="60" t="s">
        <v>198</v>
      </c>
      <c r="E49" s="56" t="s">
        <v>146</v>
      </c>
      <c r="F49" s="61" t="s">
        <v>196</v>
      </c>
    </row>
    <row r="50" spans="1:6" ht="75.75" thickBot="1">
      <c r="A50" s="59">
        <v>383458</v>
      </c>
      <c r="B50" s="53">
        <v>343</v>
      </c>
      <c r="C50" s="41">
        <v>100000000</v>
      </c>
      <c r="D50" s="60" t="s">
        <v>199</v>
      </c>
      <c r="E50" s="56" t="s">
        <v>146</v>
      </c>
      <c r="F50" s="61" t="s">
        <v>200</v>
      </c>
    </row>
    <row r="51" spans="1:6" ht="15.75" thickBot="1">
      <c r="A51" s="59">
        <v>7152735</v>
      </c>
      <c r="B51" s="53">
        <v>361</v>
      </c>
      <c r="C51" s="41">
        <v>12257427256</v>
      </c>
      <c r="D51" s="60" t="s">
        <v>201</v>
      </c>
      <c r="E51" s="56" t="s">
        <v>189</v>
      </c>
      <c r="F51" s="62" t="s">
        <v>202</v>
      </c>
    </row>
    <row r="52" spans="1:6" ht="60.75" thickBot="1">
      <c r="A52" s="59">
        <v>383932</v>
      </c>
      <c r="B52" s="53">
        <v>392</v>
      </c>
      <c r="C52" s="41">
        <v>152150000</v>
      </c>
      <c r="D52" s="60" t="s">
        <v>203</v>
      </c>
      <c r="E52" s="56" t="s">
        <v>146</v>
      </c>
      <c r="F52" s="61" t="s">
        <v>204</v>
      </c>
    </row>
    <row r="53" spans="1:6" ht="60.75" thickBot="1">
      <c r="A53" s="60">
        <v>375442</v>
      </c>
      <c r="B53" s="58">
        <v>395</v>
      </c>
      <c r="C53" s="41">
        <v>263280000</v>
      </c>
      <c r="D53" s="60" t="s">
        <v>205</v>
      </c>
      <c r="E53" s="60" t="s">
        <v>146</v>
      </c>
      <c r="F53" s="61" t="s">
        <v>206</v>
      </c>
    </row>
    <row r="54" spans="1:6" ht="60.75" thickBot="1">
      <c r="A54" s="59">
        <v>375442</v>
      </c>
      <c r="B54" s="53">
        <v>395</v>
      </c>
      <c r="C54" s="41">
        <v>123050080</v>
      </c>
      <c r="D54" s="60" t="s">
        <v>207</v>
      </c>
      <c r="E54" s="56" t="s">
        <v>146</v>
      </c>
      <c r="F54" s="61" t="s">
        <v>206</v>
      </c>
    </row>
    <row r="55" spans="1:6" ht="75.75" thickBot="1">
      <c r="A55" s="59">
        <v>383458</v>
      </c>
      <c r="B55" s="53">
        <v>398</v>
      </c>
      <c r="C55" s="41">
        <v>33150000</v>
      </c>
      <c r="D55" s="60" t="s">
        <v>199</v>
      </c>
      <c r="E55" s="56" t="s">
        <v>146</v>
      </c>
      <c r="F55" s="61" t="s">
        <v>200</v>
      </c>
    </row>
    <row r="56" spans="1:6" ht="75.75" thickBot="1">
      <c r="A56" s="59">
        <v>383458</v>
      </c>
      <c r="B56" s="53">
        <v>398</v>
      </c>
      <c r="C56" s="41">
        <v>200000000</v>
      </c>
      <c r="D56" s="60" t="s">
        <v>208</v>
      </c>
      <c r="E56" s="56" t="s">
        <v>146</v>
      </c>
      <c r="F56" s="61" t="s">
        <v>200</v>
      </c>
    </row>
    <row r="57" spans="1:6" ht="45.75" thickBot="1">
      <c r="A57" s="39">
        <v>386861</v>
      </c>
      <c r="B57" s="58">
        <v>243</v>
      </c>
      <c r="C57" s="41">
        <v>67000000</v>
      </c>
      <c r="D57" s="42" t="s">
        <v>209</v>
      </c>
      <c r="E57" s="63" t="s">
        <v>189</v>
      </c>
      <c r="F57" s="57" t="s">
        <v>210</v>
      </c>
    </row>
    <row r="58" spans="1:6" ht="45.75" thickBot="1">
      <c r="A58" s="39">
        <v>375388</v>
      </c>
      <c r="B58" s="45">
        <v>245</v>
      </c>
      <c r="C58" s="41">
        <v>204000000</v>
      </c>
      <c r="D58" s="64" t="s">
        <v>211</v>
      </c>
      <c r="E58" s="63" t="s">
        <v>189</v>
      </c>
      <c r="F58" s="57" t="s">
        <v>212</v>
      </c>
    </row>
    <row r="59" spans="1:6" ht="30.75" thickBot="1">
      <c r="A59" s="39">
        <v>375474</v>
      </c>
      <c r="B59" s="58">
        <v>543</v>
      </c>
      <c r="C59" s="41">
        <v>84612000</v>
      </c>
      <c r="D59" s="65" t="s">
        <v>213</v>
      </c>
      <c r="E59" s="63" t="s">
        <v>189</v>
      </c>
      <c r="F59" s="57" t="s">
        <v>214</v>
      </c>
    </row>
    <row r="60" spans="1:6" ht="45.75" thickBot="1">
      <c r="A60" s="39">
        <v>375393</v>
      </c>
      <c r="B60" s="58">
        <v>268</v>
      </c>
      <c r="C60" s="41">
        <v>21725000</v>
      </c>
      <c r="D60" s="65" t="s">
        <v>215</v>
      </c>
      <c r="E60" s="63" t="s">
        <v>189</v>
      </c>
      <c r="F60" s="57" t="s">
        <v>216</v>
      </c>
    </row>
    <row r="61" spans="1:6" ht="45.75" thickBot="1">
      <c r="A61" s="48">
        <v>384030</v>
      </c>
      <c r="B61" s="45">
        <v>342</v>
      </c>
      <c r="C61" s="41">
        <v>11130000</v>
      </c>
      <c r="D61" s="65" t="s">
        <v>217</v>
      </c>
      <c r="E61" s="63" t="s">
        <v>189</v>
      </c>
      <c r="F61" s="57" t="s">
        <v>218</v>
      </c>
    </row>
    <row r="62" spans="1:6" ht="45.75" thickBot="1">
      <c r="A62" s="48">
        <v>384030</v>
      </c>
      <c r="B62" s="45">
        <v>342</v>
      </c>
      <c r="C62" s="41">
        <v>15985020</v>
      </c>
      <c r="D62" s="42" t="s">
        <v>193</v>
      </c>
      <c r="E62" s="63" t="s">
        <v>189</v>
      </c>
      <c r="F62" s="57" t="s">
        <v>194</v>
      </c>
    </row>
    <row r="63" spans="1:6" ht="45.75" thickBot="1">
      <c r="A63" s="39">
        <v>384030</v>
      </c>
      <c r="B63" s="66">
        <v>342</v>
      </c>
      <c r="C63" s="67">
        <v>12140912</v>
      </c>
      <c r="D63" s="68" t="s">
        <v>219</v>
      </c>
      <c r="E63" s="63" t="s">
        <v>189</v>
      </c>
      <c r="F63" s="57" t="s">
        <v>220</v>
      </c>
    </row>
    <row r="64" spans="1:6" ht="45.75" thickBot="1">
      <c r="A64" s="39">
        <v>386599</v>
      </c>
      <c r="B64" s="66">
        <v>543</v>
      </c>
      <c r="C64" s="67">
        <v>976843000</v>
      </c>
      <c r="D64" s="69" t="s">
        <v>221</v>
      </c>
      <c r="E64" s="63" t="s">
        <v>189</v>
      </c>
      <c r="F64" s="57" t="s">
        <v>222</v>
      </c>
    </row>
    <row r="65" spans="1:6" ht="15.75" thickBot="1">
      <c r="A65" s="59">
        <v>7152735</v>
      </c>
      <c r="B65" s="53">
        <v>361</v>
      </c>
      <c r="C65" s="41">
        <v>210005000</v>
      </c>
      <c r="D65" s="60" t="s">
        <v>201</v>
      </c>
      <c r="E65" s="63" t="s">
        <v>223</v>
      </c>
      <c r="F65" s="62" t="s">
        <v>202</v>
      </c>
    </row>
    <row r="66" spans="1:6" ht="15.75" thickBot="1">
      <c r="A66" s="70">
        <v>7174358</v>
      </c>
      <c r="B66" s="71">
        <v>361</v>
      </c>
      <c r="C66" s="41">
        <v>174351789</v>
      </c>
      <c r="D66" s="60" t="s">
        <v>224</v>
      </c>
      <c r="E66" s="63" t="s">
        <v>189</v>
      </c>
      <c r="F66" s="62" t="s">
        <v>202</v>
      </c>
    </row>
    <row r="67" spans="1:6" ht="45.75" thickBot="1">
      <c r="A67" s="60">
        <v>386865</v>
      </c>
      <c r="B67" s="58">
        <v>311</v>
      </c>
      <c r="C67" s="41">
        <v>10391550</v>
      </c>
      <c r="D67" s="60" t="s">
        <v>170</v>
      </c>
      <c r="E67" s="63" t="s">
        <v>189</v>
      </c>
      <c r="F67" s="61" t="s">
        <v>225</v>
      </c>
    </row>
    <row r="68" spans="1:6" ht="45.75" thickBot="1">
      <c r="A68" s="60">
        <v>386865</v>
      </c>
      <c r="B68" s="58">
        <v>311</v>
      </c>
      <c r="C68" s="41">
        <v>652500</v>
      </c>
      <c r="D68" s="60" t="s">
        <v>173</v>
      </c>
      <c r="E68" s="60" t="s">
        <v>189</v>
      </c>
      <c r="F68" s="61" t="s">
        <v>226</v>
      </c>
    </row>
    <row r="69" spans="1:6" ht="45.75" thickBot="1">
      <c r="A69" s="60">
        <v>386865</v>
      </c>
      <c r="B69" s="58">
        <v>311</v>
      </c>
      <c r="C69" s="41">
        <v>240000</v>
      </c>
      <c r="D69" s="60" t="s">
        <v>227</v>
      </c>
      <c r="E69" s="60" t="s">
        <v>189</v>
      </c>
      <c r="F69" s="61" t="s">
        <v>228</v>
      </c>
    </row>
    <row r="70" spans="1:6" ht="45.75" thickBot="1">
      <c r="A70" s="60">
        <v>386865</v>
      </c>
      <c r="B70" s="58">
        <v>311</v>
      </c>
      <c r="C70" s="41">
        <v>2815450</v>
      </c>
      <c r="D70" s="60" t="s">
        <v>229</v>
      </c>
      <c r="E70" s="60" t="s">
        <v>189</v>
      </c>
      <c r="F70" s="61" t="s">
        <v>230</v>
      </c>
    </row>
    <row r="71" spans="1:6" ht="45.75" thickBot="1">
      <c r="A71" s="60">
        <v>386865</v>
      </c>
      <c r="B71" s="58">
        <v>311</v>
      </c>
      <c r="C71" s="41">
        <v>4686940</v>
      </c>
      <c r="D71" s="60" t="s">
        <v>205</v>
      </c>
      <c r="E71" s="60" t="s">
        <v>189</v>
      </c>
      <c r="F71" s="61" t="s">
        <v>231</v>
      </c>
    </row>
    <row r="72" spans="1:6" ht="48">
      <c r="A72" s="72">
        <v>388492</v>
      </c>
      <c r="B72" s="73" t="s">
        <v>232</v>
      </c>
      <c r="C72" s="74">
        <v>700000000</v>
      </c>
      <c r="D72" s="73" t="s">
        <v>233</v>
      </c>
      <c r="E72" s="72" t="s">
        <v>234</v>
      </c>
      <c r="F72" s="73" t="s">
        <v>235</v>
      </c>
    </row>
    <row r="73" spans="1:6" ht="48">
      <c r="A73" s="72">
        <v>387963</v>
      </c>
      <c r="B73" s="73" t="s">
        <v>236</v>
      </c>
      <c r="C73" s="74">
        <v>5064234312</v>
      </c>
      <c r="D73" s="73" t="s">
        <v>237</v>
      </c>
      <c r="E73" s="72" t="s">
        <v>234</v>
      </c>
      <c r="F73" s="73" t="s">
        <v>238</v>
      </c>
    </row>
    <row r="74" spans="1:6" ht="48">
      <c r="A74" s="72">
        <v>387963</v>
      </c>
      <c r="B74" s="73" t="s">
        <v>236</v>
      </c>
      <c r="C74" s="74">
        <v>966260722</v>
      </c>
      <c r="D74" s="73" t="s">
        <v>237</v>
      </c>
      <c r="E74" s="72" t="s">
        <v>234</v>
      </c>
      <c r="F74" s="73" t="s">
        <v>238</v>
      </c>
    </row>
    <row r="75" spans="1:6" ht="48.75" thickBot="1">
      <c r="A75" s="72">
        <v>387963</v>
      </c>
      <c r="B75" s="73" t="s">
        <v>236</v>
      </c>
      <c r="C75" s="74">
        <v>929658722</v>
      </c>
      <c r="D75" s="73" t="s">
        <v>237</v>
      </c>
      <c r="E75" s="72" t="s">
        <v>234</v>
      </c>
      <c r="F75" s="73" t="s">
        <v>238</v>
      </c>
    </row>
    <row r="76" spans="1:6" ht="60.75" thickBot="1">
      <c r="A76" s="75">
        <v>386812</v>
      </c>
      <c r="B76" s="75">
        <v>243</v>
      </c>
      <c r="C76" s="105">
        <v>123460000</v>
      </c>
      <c r="D76" s="76" t="s">
        <v>239</v>
      </c>
      <c r="E76" s="120" t="s">
        <v>240</v>
      </c>
      <c r="F76" s="77" t="s">
        <v>241</v>
      </c>
    </row>
    <row r="77" spans="1:6" ht="75.75" thickBot="1">
      <c r="A77" s="78">
        <v>363197</v>
      </c>
      <c r="B77" s="75">
        <v>248</v>
      </c>
      <c r="C77" s="106">
        <v>43630000</v>
      </c>
      <c r="D77" s="76" t="s">
        <v>242</v>
      </c>
      <c r="E77" s="120" t="s">
        <v>240</v>
      </c>
      <c r="F77" s="77" t="s">
        <v>243</v>
      </c>
    </row>
    <row r="78" spans="1:6" ht="15.75" customHeight="1" thickBot="1">
      <c r="A78" s="286">
        <v>369654</v>
      </c>
      <c r="B78" s="286">
        <v>248</v>
      </c>
      <c r="C78" s="79">
        <v>77625350</v>
      </c>
      <c r="D78" s="76" t="s">
        <v>244</v>
      </c>
      <c r="E78" s="120" t="s">
        <v>240</v>
      </c>
      <c r="F78" s="288" t="s">
        <v>245</v>
      </c>
    </row>
    <row r="79" spans="1:6" ht="15.75" thickBot="1">
      <c r="A79" s="286"/>
      <c r="B79" s="286"/>
      <c r="C79" s="79">
        <v>61457000</v>
      </c>
      <c r="D79" s="76" t="s">
        <v>246</v>
      </c>
      <c r="E79" s="120" t="s">
        <v>240</v>
      </c>
      <c r="F79" s="288"/>
    </row>
    <row r="80" spans="1:6" ht="15.75" thickBot="1">
      <c r="A80" s="286"/>
      <c r="B80" s="286"/>
      <c r="C80" s="79">
        <v>3245000</v>
      </c>
      <c r="D80" s="76" t="s">
        <v>247</v>
      </c>
      <c r="E80" s="120" t="s">
        <v>240</v>
      </c>
      <c r="F80" s="288"/>
    </row>
    <row r="81" spans="1:6" ht="15.75" thickBot="1">
      <c r="A81" s="286"/>
      <c r="B81" s="286"/>
      <c r="C81" s="79">
        <v>4500000</v>
      </c>
      <c r="D81" s="76" t="s">
        <v>248</v>
      </c>
      <c r="E81" s="120" t="s">
        <v>240</v>
      </c>
      <c r="F81" s="288"/>
    </row>
    <row r="82" spans="1:6" ht="15.75" thickBot="1">
      <c r="A82" s="286"/>
      <c r="B82" s="286"/>
      <c r="C82" s="79">
        <v>85257000</v>
      </c>
      <c r="D82" s="76" t="s">
        <v>249</v>
      </c>
      <c r="E82" s="120" t="s">
        <v>240</v>
      </c>
      <c r="F82" s="288"/>
    </row>
    <row r="83" spans="1:6" ht="75.75" thickBot="1">
      <c r="A83" s="75">
        <v>367563</v>
      </c>
      <c r="B83" s="75">
        <v>248</v>
      </c>
      <c r="C83" s="79">
        <v>1466701406</v>
      </c>
      <c r="D83" s="76" t="s">
        <v>250</v>
      </c>
      <c r="E83" s="120" t="s">
        <v>240</v>
      </c>
      <c r="F83" s="77" t="s">
        <v>251</v>
      </c>
    </row>
    <row r="84" spans="1:6" ht="75.75" thickBot="1">
      <c r="A84" s="75">
        <v>373672</v>
      </c>
      <c r="B84" s="75">
        <v>245</v>
      </c>
      <c r="C84" s="79">
        <v>3764583329</v>
      </c>
      <c r="D84" s="76" t="s">
        <v>252</v>
      </c>
      <c r="E84" s="120" t="s">
        <v>240</v>
      </c>
      <c r="F84" s="77" t="s">
        <v>253</v>
      </c>
    </row>
    <row r="85" spans="1:6" ht="75.75" thickBot="1">
      <c r="A85" s="75">
        <v>382093</v>
      </c>
      <c r="B85" s="75">
        <v>245</v>
      </c>
      <c r="C85" s="79">
        <v>555606000</v>
      </c>
      <c r="D85" s="76" t="s">
        <v>254</v>
      </c>
      <c r="E85" s="120" t="s">
        <v>240</v>
      </c>
      <c r="F85" s="77" t="s">
        <v>255</v>
      </c>
    </row>
    <row r="86" spans="1:6" ht="60.75" thickBot="1">
      <c r="A86" s="75">
        <v>382767</v>
      </c>
      <c r="B86" s="75">
        <v>245</v>
      </c>
      <c r="C86" s="79">
        <v>14550000</v>
      </c>
      <c r="D86" s="76" t="s">
        <v>256</v>
      </c>
      <c r="E86" s="120" t="s">
        <v>240</v>
      </c>
      <c r="F86" s="77" t="s">
        <v>257</v>
      </c>
    </row>
    <row r="87" spans="1:6" ht="60.75" thickBot="1">
      <c r="A87" s="75">
        <v>375379</v>
      </c>
      <c r="B87" s="75">
        <v>243</v>
      </c>
      <c r="C87" s="79">
        <v>50461734</v>
      </c>
      <c r="D87" s="76" t="s">
        <v>258</v>
      </c>
      <c r="E87" s="120" t="s">
        <v>240</v>
      </c>
      <c r="F87" s="77" t="s">
        <v>259</v>
      </c>
    </row>
    <row r="88" spans="1:6" ht="60.75" thickBot="1">
      <c r="A88" s="75">
        <v>385321</v>
      </c>
      <c r="B88" s="75">
        <v>243</v>
      </c>
      <c r="C88" s="79">
        <v>800561100</v>
      </c>
      <c r="D88" s="76" t="s">
        <v>260</v>
      </c>
      <c r="E88" s="120" t="s">
        <v>240</v>
      </c>
      <c r="F88" s="77" t="s">
        <v>261</v>
      </c>
    </row>
    <row r="89" spans="1:6" ht="15.75" customHeight="1" thickBot="1">
      <c r="A89" s="286">
        <v>385338</v>
      </c>
      <c r="B89" s="286">
        <v>248</v>
      </c>
      <c r="C89" s="79">
        <v>50007597</v>
      </c>
      <c r="D89" s="76" t="s">
        <v>262</v>
      </c>
      <c r="E89" s="120" t="s">
        <v>240</v>
      </c>
      <c r="F89" s="288" t="s">
        <v>263</v>
      </c>
    </row>
    <row r="90" spans="1:6" ht="15.75" thickBot="1">
      <c r="A90" s="286"/>
      <c r="B90" s="286"/>
      <c r="C90" s="79">
        <v>68620000</v>
      </c>
      <c r="D90" s="76" t="s">
        <v>264</v>
      </c>
      <c r="E90" s="120" t="s">
        <v>240</v>
      </c>
      <c r="F90" s="288"/>
    </row>
    <row r="91" spans="1:6" ht="60.75" thickBot="1">
      <c r="A91" s="75">
        <v>386753</v>
      </c>
      <c r="B91" s="75">
        <v>248</v>
      </c>
      <c r="C91" s="79">
        <v>60053000</v>
      </c>
      <c r="D91" s="76" t="s">
        <v>265</v>
      </c>
      <c r="E91" s="120" t="s">
        <v>240</v>
      </c>
      <c r="F91" s="77" t="s">
        <v>266</v>
      </c>
    </row>
    <row r="92" spans="1:6" ht="60.75" thickBot="1">
      <c r="A92" s="75">
        <v>370967</v>
      </c>
      <c r="B92" s="75">
        <v>265</v>
      </c>
      <c r="C92" s="79">
        <v>5675712</v>
      </c>
      <c r="D92" s="76" t="s">
        <v>267</v>
      </c>
      <c r="E92" s="120" t="s">
        <v>240</v>
      </c>
      <c r="F92" s="77" t="s">
        <v>268</v>
      </c>
    </row>
    <row r="93" spans="1:6" ht="75.75" thickBot="1">
      <c r="A93" s="75">
        <v>341402</v>
      </c>
      <c r="B93" s="75">
        <v>266</v>
      </c>
      <c r="C93" s="79">
        <v>55000000</v>
      </c>
      <c r="D93" s="76" t="s">
        <v>269</v>
      </c>
      <c r="E93" s="120" t="s">
        <v>240</v>
      </c>
      <c r="F93" s="77" t="s">
        <v>270</v>
      </c>
    </row>
    <row r="94" spans="1:6" ht="75.75" thickBot="1">
      <c r="A94" s="75">
        <v>383883</v>
      </c>
      <c r="B94" s="75">
        <v>268</v>
      </c>
      <c r="C94" s="79">
        <v>111387720</v>
      </c>
      <c r="D94" s="76" t="s">
        <v>271</v>
      </c>
      <c r="E94" s="120" t="s">
        <v>240</v>
      </c>
      <c r="F94" s="77" t="s">
        <v>272</v>
      </c>
    </row>
    <row r="95" spans="1:6" ht="75.75" thickBot="1">
      <c r="A95" s="75">
        <v>367737</v>
      </c>
      <c r="B95" s="75">
        <v>275</v>
      </c>
      <c r="C95" s="79">
        <v>151094000</v>
      </c>
      <c r="D95" s="76" t="s">
        <v>273</v>
      </c>
      <c r="E95" s="120" t="s">
        <v>240</v>
      </c>
      <c r="F95" s="77" t="s">
        <v>274</v>
      </c>
    </row>
    <row r="96" spans="1:6" ht="60.75" thickBot="1">
      <c r="A96" s="75">
        <v>370328</v>
      </c>
      <c r="B96" s="75">
        <v>275</v>
      </c>
      <c r="C96" s="79">
        <v>37930000</v>
      </c>
      <c r="D96" s="76" t="s">
        <v>275</v>
      </c>
      <c r="E96" s="120" t="s">
        <v>240</v>
      </c>
      <c r="F96" s="77" t="s">
        <v>276</v>
      </c>
    </row>
    <row r="97" spans="1:6" ht="15.75" customHeight="1" thickBot="1">
      <c r="A97" s="287">
        <v>382967</v>
      </c>
      <c r="B97" s="287">
        <v>275</v>
      </c>
      <c r="C97" s="80">
        <v>47900000</v>
      </c>
      <c r="D97" s="76" t="s">
        <v>275</v>
      </c>
      <c r="E97" s="120" t="s">
        <v>240</v>
      </c>
      <c r="F97" s="288" t="s">
        <v>277</v>
      </c>
    </row>
    <row r="98" spans="1:6" ht="15.75" thickBot="1">
      <c r="A98" s="287"/>
      <c r="B98" s="287"/>
      <c r="C98" s="80">
        <v>599545000</v>
      </c>
      <c r="D98" s="76" t="s">
        <v>278</v>
      </c>
      <c r="E98" s="120" t="s">
        <v>240</v>
      </c>
      <c r="F98" s="288"/>
    </row>
    <row r="99" spans="1:6" ht="60.75" thickBot="1">
      <c r="A99" s="81">
        <v>383878</v>
      </c>
      <c r="B99" s="75">
        <v>275</v>
      </c>
      <c r="C99" s="79">
        <v>1293037448</v>
      </c>
      <c r="D99" s="76" t="s">
        <v>279</v>
      </c>
      <c r="E99" s="120" t="s">
        <v>240</v>
      </c>
      <c r="F99" s="77" t="s">
        <v>280</v>
      </c>
    </row>
    <row r="100" spans="1:6" ht="15.75" customHeight="1" thickBot="1">
      <c r="A100" s="287">
        <v>375401</v>
      </c>
      <c r="B100" s="286">
        <v>275</v>
      </c>
      <c r="C100" s="79">
        <v>782474974</v>
      </c>
      <c r="D100" s="76" t="s">
        <v>281</v>
      </c>
      <c r="E100" s="120" t="s">
        <v>240</v>
      </c>
      <c r="F100" s="288" t="s">
        <v>282</v>
      </c>
    </row>
    <row r="101" spans="1:6" ht="15.75" thickBot="1">
      <c r="A101" s="287"/>
      <c r="B101" s="286"/>
      <c r="C101" s="79">
        <v>1701300000</v>
      </c>
      <c r="D101" s="76" t="s">
        <v>273</v>
      </c>
      <c r="E101" s="120" t="s">
        <v>240</v>
      </c>
      <c r="F101" s="288"/>
    </row>
    <row r="102" spans="1:6" ht="15.75" thickBot="1">
      <c r="A102" s="287"/>
      <c r="B102" s="286"/>
      <c r="C102" s="79">
        <v>1932400000</v>
      </c>
      <c r="D102" s="76" t="s">
        <v>283</v>
      </c>
      <c r="E102" s="120" t="s">
        <v>240</v>
      </c>
      <c r="F102" s="288"/>
    </row>
    <row r="103" spans="1:6" ht="15.75" thickBot="1">
      <c r="A103" s="287"/>
      <c r="B103" s="286"/>
      <c r="C103" s="79">
        <v>200000000</v>
      </c>
      <c r="D103" s="76" t="s">
        <v>284</v>
      </c>
      <c r="E103" s="120" t="s">
        <v>240</v>
      </c>
      <c r="F103" s="288"/>
    </row>
    <row r="104" spans="1:6" ht="15.75" customHeight="1" thickBot="1">
      <c r="A104" s="286">
        <v>375404</v>
      </c>
      <c r="B104" s="286">
        <v>311</v>
      </c>
      <c r="C104" s="79">
        <v>25121630</v>
      </c>
      <c r="D104" s="76" t="s">
        <v>285</v>
      </c>
      <c r="E104" s="120" t="s">
        <v>240</v>
      </c>
      <c r="F104" s="288" t="s">
        <v>286</v>
      </c>
    </row>
    <row r="105" spans="1:6" ht="15.75" thickBot="1">
      <c r="A105" s="286"/>
      <c r="B105" s="286"/>
      <c r="C105" s="79">
        <v>320235860</v>
      </c>
      <c r="D105" s="76" t="s">
        <v>287</v>
      </c>
      <c r="E105" s="120" t="s">
        <v>240</v>
      </c>
      <c r="F105" s="288"/>
    </row>
    <row r="106" spans="1:6" ht="15.75" thickBot="1">
      <c r="A106" s="286"/>
      <c r="B106" s="286"/>
      <c r="C106" s="79">
        <v>9103884</v>
      </c>
      <c r="D106" s="76" t="s">
        <v>288</v>
      </c>
      <c r="E106" s="120" t="s">
        <v>240</v>
      </c>
      <c r="F106" s="288"/>
    </row>
    <row r="107" spans="1:6" ht="15.75" thickBot="1">
      <c r="A107" s="286"/>
      <c r="B107" s="286"/>
      <c r="C107" s="79">
        <v>218109918</v>
      </c>
      <c r="D107" s="76" t="s">
        <v>170</v>
      </c>
      <c r="E107" s="120" t="s">
        <v>240</v>
      </c>
      <c r="F107" s="288"/>
    </row>
    <row r="108" spans="1:6" ht="15.75" thickBot="1">
      <c r="A108" s="286"/>
      <c r="B108" s="286"/>
      <c r="C108" s="79">
        <v>20929500</v>
      </c>
      <c r="D108" s="76" t="s">
        <v>289</v>
      </c>
      <c r="E108" s="120" t="s">
        <v>240</v>
      </c>
      <c r="F108" s="288"/>
    </row>
    <row r="109" spans="1:6" ht="15.75" thickBot="1">
      <c r="A109" s="286"/>
      <c r="B109" s="286"/>
      <c r="C109" s="79">
        <v>45085556</v>
      </c>
      <c r="D109" s="76" t="s">
        <v>290</v>
      </c>
      <c r="E109" s="120" t="s">
        <v>240</v>
      </c>
      <c r="F109" s="288"/>
    </row>
    <row r="110" spans="1:6" ht="15.75" thickBot="1">
      <c r="A110" s="286"/>
      <c r="B110" s="286"/>
      <c r="C110" s="79">
        <v>69414478</v>
      </c>
      <c r="D110" s="76" t="s">
        <v>205</v>
      </c>
      <c r="E110" s="120" t="s">
        <v>240</v>
      </c>
      <c r="F110" s="288"/>
    </row>
    <row r="111" spans="1:6" ht="15.75" thickBot="1">
      <c r="A111" s="286"/>
      <c r="B111" s="286"/>
      <c r="C111" s="79">
        <v>103775694</v>
      </c>
      <c r="D111" s="76" t="s">
        <v>291</v>
      </c>
      <c r="E111" s="120" t="s">
        <v>240</v>
      </c>
      <c r="F111" s="288"/>
    </row>
    <row r="112" spans="1:6" ht="60.75" thickBot="1">
      <c r="A112" s="81">
        <v>355722</v>
      </c>
      <c r="B112" s="82">
        <v>351</v>
      </c>
      <c r="C112" s="84">
        <v>3042220</v>
      </c>
      <c r="D112" s="76" t="s">
        <v>292</v>
      </c>
      <c r="E112" s="120" t="s">
        <v>240</v>
      </c>
      <c r="F112" s="77" t="s">
        <v>293</v>
      </c>
    </row>
    <row r="113" spans="1:6" ht="15.75" customHeight="1" thickBot="1">
      <c r="A113" s="290">
        <v>349714</v>
      </c>
      <c r="B113" s="290">
        <v>358</v>
      </c>
      <c r="C113" s="84">
        <v>5830000</v>
      </c>
      <c r="D113" s="76" t="s">
        <v>294</v>
      </c>
      <c r="E113" s="120" t="s">
        <v>240</v>
      </c>
      <c r="F113" s="288" t="s">
        <v>295</v>
      </c>
    </row>
    <row r="114" spans="1:6" ht="15.75" thickBot="1">
      <c r="A114" s="290"/>
      <c r="B114" s="290"/>
      <c r="C114" s="84">
        <v>108957000</v>
      </c>
      <c r="D114" s="76" t="s">
        <v>296</v>
      </c>
      <c r="E114" s="120" t="s">
        <v>240</v>
      </c>
      <c r="F114" s="288"/>
    </row>
    <row r="115" spans="1:6" ht="45.75" thickBot="1">
      <c r="A115" s="83">
        <v>357197</v>
      </c>
      <c r="B115" s="75">
        <v>352</v>
      </c>
      <c r="C115" s="84">
        <v>7050000</v>
      </c>
      <c r="D115" s="76" t="s">
        <v>297</v>
      </c>
      <c r="E115" s="120" t="s">
        <v>240</v>
      </c>
      <c r="F115" s="77" t="s">
        <v>298</v>
      </c>
    </row>
    <row r="116" spans="1:6" ht="15.75" customHeight="1" thickBot="1">
      <c r="A116" s="289">
        <v>369711</v>
      </c>
      <c r="B116" s="286">
        <v>352</v>
      </c>
      <c r="C116" s="84">
        <v>77876148</v>
      </c>
      <c r="D116" s="76" t="s">
        <v>299</v>
      </c>
      <c r="E116" s="120" t="s">
        <v>240</v>
      </c>
      <c r="F116" s="288" t="s">
        <v>300</v>
      </c>
    </row>
    <row r="117" spans="1:6" ht="15.75" thickBot="1">
      <c r="A117" s="289"/>
      <c r="B117" s="286"/>
      <c r="C117" s="84">
        <v>270119370</v>
      </c>
      <c r="D117" s="76" t="s">
        <v>301</v>
      </c>
      <c r="E117" s="120" t="s">
        <v>240</v>
      </c>
      <c r="F117" s="288"/>
    </row>
    <row r="118" spans="1:6" ht="15.75" thickBot="1">
      <c r="A118" s="289"/>
      <c r="B118" s="286"/>
      <c r="C118" s="84">
        <v>365000000</v>
      </c>
      <c r="D118" s="76" t="s">
        <v>302</v>
      </c>
      <c r="E118" s="120" t="s">
        <v>240</v>
      </c>
      <c r="F118" s="288"/>
    </row>
    <row r="119" spans="1:6" ht="60.75" thickBot="1">
      <c r="A119" s="81">
        <v>367932</v>
      </c>
      <c r="B119" s="75">
        <v>351</v>
      </c>
      <c r="C119" s="85">
        <v>189165000</v>
      </c>
      <c r="D119" s="76" t="s">
        <v>303</v>
      </c>
      <c r="E119" s="120" t="s">
        <v>240</v>
      </c>
      <c r="F119" s="77" t="s">
        <v>304</v>
      </c>
    </row>
    <row r="120" spans="1:6" ht="60.75" thickBot="1">
      <c r="A120" s="75">
        <v>370326</v>
      </c>
      <c r="B120" s="75">
        <v>351</v>
      </c>
      <c r="C120" s="84">
        <v>23836000</v>
      </c>
      <c r="D120" s="76" t="s">
        <v>305</v>
      </c>
      <c r="E120" s="120" t="s">
        <v>240</v>
      </c>
      <c r="F120" s="77" t="s">
        <v>306</v>
      </c>
    </row>
    <row r="121" spans="1:6" ht="15.75" customHeight="1" thickBot="1">
      <c r="A121" s="287">
        <v>382200</v>
      </c>
      <c r="B121" s="286">
        <v>352</v>
      </c>
      <c r="C121" s="86">
        <v>295370000</v>
      </c>
      <c r="D121" s="76" t="s">
        <v>307</v>
      </c>
      <c r="E121" s="120" t="s">
        <v>240</v>
      </c>
      <c r="F121" s="288" t="s">
        <v>308</v>
      </c>
    </row>
    <row r="122" spans="1:6" ht="15.75" thickBot="1">
      <c r="A122" s="287"/>
      <c r="B122" s="286"/>
      <c r="C122" s="86">
        <v>70400000</v>
      </c>
      <c r="D122" s="76" t="s">
        <v>309</v>
      </c>
      <c r="E122" s="120" t="s">
        <v>240</v>
      </c>
      <c r="F122" s="288"/>
    </row>
    <row r="123" spans="1:6" ht="15.75" thickBot="1">
      <c r="A123" s="287"/>
      <c r="B123" s="286"/>
      <c r="C123" s="86">
        <v>65187000</v>
      </c>
      <c r="D123" s="76" t="s">
        <v>310</v>
      </c>
      <c r="E123" s="120" t="s">
        <v>240</v>
      </c>
      <c r="F123" s="288"/>
    </row>
    <row r="124" spans="1:6" ht="15.75" thickBot="1">
      <c r="A124" s="287"/>
      <c r="B124" s="286"/>
      <c r="C124" s="86">
        <v>604751000</v>
      </c>
      <c r="D124" s="76" t="s">
        <v>311</v>
      </c>
      <c r="E124" s="120" t="s">
        <v>240</v>
      </c>
      <c r="F124" s="288"/>
    </row>
    <row r="125" spans="1:6" ht="15.75" thickBot="1">
      <c r="A125" s="287"/>
      <c r="B125" s="286"/>
      <c r="C125" s="86">
        <v>2216688600</v>
      </c>
      <c r="D125" s="76" t="s">
        <v>312</v>
      </c>
      <c r="E125" s="120" t="s">
        <v>240</v>
      </c>
      <c r="F125" s="288"/>
    </row>
    <row r="126" spans="1:6" ht="15.75" customHeight="1" thickBot="1">
      <c r="A126" s="286">
        <v>374592</v>
      </c>
      <c r="B126" s="286">
        <v>351</v>
      </c>
      <c r="C126" s="84">
        <v>3884492825</v>
      </c>
      <c r="D126" s="76" t="s">
        <v>312</v>
      </c>
      <c r="E126" s="120" t="s">
        <v>240</v>
      </c>
      <c r="F126" s="288" t="s">
        <v>313</v>
      </c>
    </row>
    <row r="127" spans="1:6" ht="15.75" thickBot="1">
      <c r="A127" s="286"/>
      <c r="B127" s="286"/>
      <c r="C127" s="84">
        <v>38592000</v>
      </c>
      <c r="D127" s="87" t="s">
        <v>314</v>
      </c>
      <c r="E127" s="120" t="s">
        <v>240</v>
      </c>
      <c r="F127" s="288"/>
    </row>
    <row r="128" spans="1:6" ht="26.25" thickBot="1">
      <c r="A128" s="286"/>
      <c r="B128" s="286"/>
      <c r="C128" s="84">
        <v>22750000</v>
      </c>
      <c r="D128" s="87" t="s">
        <v>315</v>
      </c>
      <c r="E128" s="120" t="s">
        <v>240</v>
      </c>
      <c r="F128" s="288"/>
    </row>
    <row r="129" spans="1:6" ht="15.75" thickBot="1">
      <c r="A129" s="286"/>
      <c r="B129" s="286"/>
      <c r="C129" s="84">
        <v>81445775</v>
      </c>
      <c r="D129" s="87" t="s">
        <v>316</v>
      </c>
      <c r="E129" s="120" t="s">
        <v>240</v>
      </c>
      <c r="F129" s="288"/>
    </row>
    <row r="130" spans="1:6" ht="15.75" thickBot="1">
      <c r="A130" s="286"/>
      <c r="B130" s="286"/>
      <c r="C130" s="84">
        <v>246495000</v>
      </c>
      <c r="D130" s="87" t="s">
        <v>317</v>
      </c>
      <c r="E130" s="120" t="s">
        <v>240</v>
      </c>
      <c r="F130" s="288"/>
    </row>
    <row r="131" spans="1:6" ht="15.75" thickBot="1">
      <c r="A131" s="286"/>
      <c r="B131" s="286"/>
      <c r="C131" s="84">
        <v>72405000</v>
      </c>
      <c r="D131" s="87" t="s">
        <v>318</v>
      </c>
      <c r="E131" s="120" t="s">
        <v>240</v>
      </c>
      <c r="F131" s="288"/>
    </row>
    <row r="132" spans="1:6" ht="15.75" thickBot="1">
      <c r="A132" s="286"/>
      <c r="B132" s="286"/>
      <c r="C132" s="84">
        <v>150520180</v>
      </c>
      <c r="D132" s="87" t="s">
        <v>248</v>
      </c>
      <c r="E132" s="120" t="s">
        <v>240</v>
      </c>
      <c r="F132" s="288"/>
    </row>
    <row r="133" spans="1:6" ht="15.75" thickBot="1">
      <c r="A133" s="286"/>
      <c r="B133" s="286"/>
      <c r="C133" s="84">
        <v>1200000</v>
      </c>
      <c r="D133" s="87" t="s">
        <v>319</v>
      </c>
      <c r="E133" s="120" t="s">
        <v>240</v>
      </c>
      <c r="F133" s="288"/>
    </row>
    <row r="134" spans="1:6" ht="15.75" thickBot="1">
      <c r="A134" s="286"/>
      <c r="B134" s="286"/>
      <c r="C134" s="84">
        <v>881803930</v>
      </c>
      <c r="D134" s="87" t="s">
        <v>320</v>
      </c>
      <c r="E134" s="120" t="s">
        <v>240</v>
      </c>
      <c r="F134" s="288"/>
    </row>
    <row r="135" spans="1:6" ht="26.25" thickBot="1">
      <c r="A135" s="286"/>
      <c r="B135" s="286"/>
      <c r="C135" s="84">
        <v>1900000</v>
      </c>
      <c r="D135" s="87" t="s">
        <v>321</v>
      </c>
      <c r="E135" s="120" t="s">
        <v>240</v>
      </c>
      <c r="F135" s="288"/>
    </row>
    <row r="136" spans="1:6" ht="15.75" customHeight="1" thickBot="1">
      <c r="A136" s="290">
        <v>383794</v>
      </c>
      <c r="B136" s="290">
        <v>358</v>
      </c>
      <c r="C136" s="84">
        <v>1282662517</v>
      </c>
      <c r="D136" s="88" t="s">
        <v>322</v>
      </c>
      <c r="E136" s="120" t="s">
        <v>240</v>
      </c>
      <c r="F136" s="288" t="s">
        <v>323</v>
      </c>
    </row>
    <row r="137" spans="1:6" ht="15.75" thickBot="1">
      <c r="A137" s="290"/>
      <c r="B137" s="290"/>
      <c r="C137" s="84">
        <v>445400000</v>
      </c>
      <c r="D137" s="88" t="s">
        <v>294</v>
      </c>
      <c r="E137" s="120" t="s">
        <v>240</v>
      </c>
      <c r="F137" s="288"/>
    </row>
    <row r="138" spans="1:6" ht="15.75" customHeight="1" thickBot="1">
      <c r="A138" s="286">
        <v>383849</v>
      </c>
      <c r="B138" s="286">
        <v>358</v>
      </c>
      <c r="C138" s="89">
        <v>21250000</v>
      </c>
      <c r="D138" s="88" t="s">
        <v>324</v>
      </c>
      <c r="E138" s="120" t="s">
        <v>240</v>
      </c>
      <c r="F138" s="288" t="s">
        <v>325</v>
      </c>
    </row>
    <row r="139" spans="1:6" ht="15.75" thickBot="1">
      <c r="A139" s="286"/>
      <c r="B139" s="286"/>
      <c r="C139" s="84">
        <v>51205000</v>
      </c>
      <c r="D139" s="88" t="s">
        <v>247</v>
      </c>
      <c r="E139" s="120" t="s">
        <v>240</v>
      </c>
      <c r="F139" s="288"/>
    </row>
    <row r="140" spans="1:6" ht="15.75" thickBot="1">
      <c r="A140" s="286"/>
      <c r="B140" s="286"/>
      <c r="C140" s="84">
        <v>301000000</v>
      </c>
      <c r="D140" s="88" t="s">
        <v>326</v>
      </c>
      <c r="E140" s="120" t="s">
        <v>240</v>
      </c>
      <c r="F140" s="288"/>
    </row>
    <row r="141" spans="1:6" ht="15.75" thickBot="1">
      <c r="A141" s="286"/>
      <c r="B141" s="286"/>
      <c r="C141" s="84">
        <v>1025600</v>
      </c>
      <c r="D141" s="88" t="s">
        <v>294</v>
      </c>
      <c r="E141" s="120" t="s">
        <v>240</v>
      </c>
      <c r="F141" s="288"/>
    </row>
    <row r="142" spans="1:6" ht="15.75" thickBot="1">
      <c r="A142" s="286"/>
      <c r="B142" s="286"/>
      <c r="C142" s="90">
        <v>27984000</v>
      </c>
      <c r="D142" s="88" t="s">
        <v>327</v>
      </c>
      <c r="E142" s="120" t="s">
        <v>240</v>
      </c>
      <c r="F142" s="288"/>
    </row>
    <row r="143" spans="1:6" ht="15.75" thickBot="1">
      <c r="A143" s="286"/>
      <c r="B143" s="286"/>
      <c r="C143" s="84">
        <v>205040000</v>
      </c>
      <c r="D143" s="88" t="s">
        <v>317</v>
      </c>
      <c r="E143" s="120" t="s">
        <v>240</v>
      </c>
      <c r="F143" s="288"/>
    </row>
    <row r="144" spans="1:6" ht="15.75" thickBot="1">
      <c r="A144" s="286"/>
      <c r="B144" s="286"/>
      <c r="C144" s="84">
        <v>3216000</v>
      </c>
      <c r="D144" s="88" t="s">
        <v>302</v>
      </c>
      <c r="E144" s="120" t="s">
        <v>240</v>
      </c>
      <c r="F144" s="288"/>
    </row>
    <row r="145" spans="1:6" ht="15.75" thickBot="1">
      <c r="A145" s="286"/>
      <c r="B145" s="286"/>
      <c r="C145" s="91">
        <v>10387400</v>
      </c>
      <c r="D145" s="88" t="s">
        <v>328</v>
      </c>
      <c r="E145" s="120" t="s">
        <v>240</v>
      </c>
      <c r="F145" s="288"/>
    </row>
    <row r="146" spans="1:6" ht="15.75" thickBot="1">
      <c r="A146" s="286"/>
      <c r="B146" s="286"/>
      <c r="C146" s="92">
        <v>70000000</v>
      </c>
      <c r="D146" s="88" t="s">
        <v>329</v>
      </c>
      <c r="E146" s="120" t="s">
        <v>240</v>
      </c>
      <c r="F146" s="288"/>
    </row>
    <row r="147" spans="1:6" ht="15.75" thickBot="1">
      <c r="A147" s="286"/>
      <c r="B147" s="286"/>
      <c r="C147" s="85">
        <v>31825000</v>
      </c>
      <c r="D147" s="88" t="s">
        <v>330</v>
      </c>
      <c r="E147" s="120" t="s">
        <v>240</v>
      </c>
      <c r="F147" s="288"/>
    </row>
    <row r="148" spans="1:6" ht="15.75" thickBot="1">
      <c r="A148" s="286"/>
      <c r="B148" s="286"/>
      <c r="C148" s="84">
        <v>236460000</v>
      </c>
      <c r="D148" s="88" t="s">
        <v>321</v>
      </c>
      <c r="E148" s="120" t="s">
        <v>240</v>
      </c>
      <c r="F148" s="288"/>
    </row>
    <row r="149" spans="1:6" ht="15.75" thickBot="1">
      <c r="A149" s="286"/>
      <c r="B149" s="286"/>
      <c r="C149" s="93">
        <v>2244000</v>
      </c>
      <c r="D149" s="88" t="s">
        <v>331</v>
      </c>
      <c r="E149" s="120" t="s">
        <v>240</v>
      </c>
      <c r="F149" s="288"/>
    </row>
    <row r="150" spans="1:6" ht="15.75" thickBot="1">
      <c r="A150" s="286"/>
      <c r="B150" s="286"/>
      <c r="C150" s="84">
        <v>12677597</v>
      </c>
      <c r="D150" s="88" t="s">
        <v>332</v>
      </c>
      <c r="E150" s="120" t="s">
        <v>240</v>
      </c>
      <c r="F150" s="288"/>
    </row>
    <row r="151" spans="1:6" ht="15.75" thickBot="1">
      <c r="A151" s="286"/>
      <c r="B151" s="286"/>
      <c r="C151" s="94">
        <v>304520520</v>
      </c>
      <c r="D151" s="88" t="s">
        <v>333</v>
      </c>
      <c r="E151" s="120" t="s">
        <v>240</v>
      </c>
      <c r="F151" s="288"/>
    </row>
    <row r="152" spans="1:6" ht="15.75" thickBot="1">
      <c r="A152" s="286"/>
      <c r="B152" s="286"/>
      <c r="C152" s="85">
        <v>180929124</v>
      </c>
      <c r="D152" s="88" t="s">
        <v>302</v>
      </c>
      <c r="E152" s="120" t="s">
        <v>240</v>
      </c>
      <c r="F152" s="288"/>
    </row>
    <row r="153" spans="1:6" ht="15" customHeight="1" thickBot="1">
      <c r="A153" s="286"/>
      <c r="B153" s="286"/>
      <c r="C153" s="95">
        <v>3502500</v>
      </c>
      <c r="D153" s="88" t="s">
        <v>334</v>
      </c>
      <c r="E153" s="120" t="s">
        <v>240</v>
      </c>
      <c r="F153" s="288"/>
    </row>
    <row r="154" spans="1:6" ht="15.75" thickBot="1">
      <c r="A154" s="286"/>
      <c r="B154" s="286"/>
      <c r="C154" s="95">
        <v>48511500</v>
      </c>
      <c r="D154" s="88" t="s">
        <v>307</v>
      </c>
      <c r="E154" s="120" t="s">
        <v>240</v>
      </c>
      <c r="F154" s="288"/>
    </row>
    <row r="155" spans="1:6" ht="15.75" thickBot="1">
      <c r="A155" s="286"/>
      <c r="B155" s="286"/>
      <c r="C155" s="84">
        <v>18883900</v>
      </c>
      <c r="D155" s="88" t="s">
        <v>335</v>
      </c>
      <c r="E155" s="120" t="s">
        <v>240</v>
      </c>
      <c r="F155" s="288"/>
    </row>
    <row r="156" spans="1:6" ht="15.75" thickBot="1">
      <c r="A156" s="286"/>
      <c r="B156" s="286"/>
      <c r="C156" s="85">
        <v>18531000</v>
      </c>
      <c r="D156" s="88" t="s">
        <v>336</v>
      </c>
      <c r="E156" s="120" t="s">
        <v>240</v>
      </c>
      <c r="F156" s="288"/>
    </row>
    <row r="157" spans="1:6" ht="15.75" thickBot="1">
      <c r="A157" s="286"/>
      <c r="B157" s="286"/>
      <c r="C157" s="96">
        <v>2524500</v>
      </c>
      <c r="D157" s="88" t="s">
        <v>337</v>
      </c>
      <c r="E157" s="120" t="s">
        <v>240</v>
      </c>
      <c r="F157" s="288"/>
    </row>
    <row r="158" spans="1:6" ht="15.75" thickBot="1">
      <c r="A158" s="286"/>
      <c r="B158" s="286"/>
      <c r="C158" s="84">
        <v>39995000</v>
      </c>
      <c r="D158" s="88" t="s">
        <v>338</v>
      </c>
      <c r="E158" s="120" t="s">
        <v>240</v>
      </c>
      <c r="F158" s="288"/>
    </row>
    <row r="159" spans="1:6" ht="15.75" thickBot="1">
      <c r="A159" s="286"/>
      <c r="B159" s="286"/>
      <c r="C159" s="84">
        <v>26010000</v>
      </c>
      <c r="D159" s="88" t="s">
        <v>339</v>
      </c>
      <c r="E159" s="120" t="s">
        <v>240</v>
      </c>
      <c r="F159" s="288"/>
    </row>
    <row r="160" spans="1:6" ht="15.75" thickBot="1">
      <c r="A160" s="286"/>
      <c r="B160" s="286"/>
      <c r="C160" s="84">
        <v>13329400</v>
      </c>
      <c r="D160" s="88" t="s">
        <v>340</v>
      </c>
      <c r="E160" s="120" t="s">
        <v>240</v>
      </c>
      <c r="F160" s="288"/>
    </row>
    <row r="161" spans="1:6" ht="15.75" thickBot="1">
      <c r="A161" s="286"/>
      <c r="B161" s="286"/>
      <c r="C161" s="97">
        <v>670073630</v>
      </c>
      <c r="D161" s="88" t="s">
        <v>341</v>
      </c>
      <c r="E161" s="120" t="s">
        <v>240</v>
      </c>
      <c r="F161" s="288"/>
    </row>
    <row r="162" spans="1:6" ht="15.75" thickBot="1">
      <c r="A162" s="286"/>
      <c r="B162" s="286"/>
      <c r="C162" s="85">
        <v>1077106860</v>
      </c>
      <c r="D162" s="88" t="s">
        <v>342</v>
      </c>
      <c r="E162" s="120" t="s">
        <v>240</v>
      </c>
      <c r="F162" s="288"/>
    </row>
    <row r="163" spans="1:6" ht="15.75" thickBot="1">
      <c r="A163" s="286"/>
      <c r="B163" s="286"/>
      <c r="C163" s="97">
        <v>910707750</v>
      </c>
      <c r="D163" s="88" t="s">
        <v>321</v>
      </c>
      <c r="E163" s="120" t="s">
        <v>240</v>
      </c>
      <c r="F163" s="288"/>
    </row>
    <row r="164" spans="1:6" ht="60.75" thickBot="1">
      <c r="A164" s="75">
        <v>384449</v>
      </c>
      <c r="B164" s="75">
        <v>352</v>
      </c>
      <c r="C164" s="79">
        <v>150150000</v>
      </c>
      <c r="D164" s="76" t="s">
        <v>302</v>
      </c>
      <c r="E164" s="120" t="s">
        <v>240</v>
      </c>
      <c r="F164" s="77" t="s">
        <v>343</v>
      </c>
    </row>
    <row r="165" spans="1:6" ht="75.75" thickBot="1">
      <c r="A165" s="81">
        <v>385888</v>
      </c>
      <c r="B165" s="75">
        <v>358</v>
      </c>
      <c r="C165" s="98">
        <v>361770000</v>
      </c>
      <c r="D165" s="99" t="s">
        <v>344</v>
      </c>
      <c r="E165" s="120" t="s">
        <v>240</v>
      </c>
      <c r="F165" s="77" t="s">
        <v>345</v>
      </c>
    </row>
    <row r="166" spans="1:6" ht="15.75" customHeight="1" thickBot="1">
      <c r="A166" s="287">
        <v>385947</v>
      </c>
      <c r="B166" s="286">
        <v>535</v>
      </c>
      <c r="C166" s="100">
        <v>228628660</v>
      </c>
      <c r="D166" s="101" t="s">
        <v>346</v>
      </c>
      <c r="E166" s="120" t="s">
        <v>240</v>
      </c>
      <c r="F166" s="288" t="s">
        <v>347</v>
      </c>
    </row>
    <row r="167" spans="1:6" ht="15.75" thickBot="1">
      <c r="A167" s="287"/>
      <c r="B167" s="286"/>
      <c r="C167" s="100">
        <v>270149950</v>
      </c>
      <c r="D167" s="101" t="s">
        <v>348</v>
      </c>
      <c r="E167" s="120" t="s">
        <v>240</v>
      </c>
      <c r="F167" s="288"/>
    </row>
    <row r="168" spans="1:6" ht="15.75" thickBot="1">
      <c r="A168" s="287"/>
      <c r="B168" s="286"/>
      <c r="C168" s="100">
        <v>248685997</v>
      </c>
      <c r="D168" s="101" t="s">
        <v>246</v>
      </c>
      <c r="E168" s="120" t="s">
        <v>240</v>
      </c>
      <c r="F168" s="288"/>
    </row>
    <row r="169" spans="1:6" ht="15.75" thickBot="1">
      <c r="A169" s="287"/>
      <c r="B169" s="286"/>
      <c r="C169" s="98">
        <v>44640007</v>
      </c>
      <c r="D169" s="101" t="s">
        <v>349</v>
      </c>
      <c r="E169" s="120" t="s">
        <v>240</v>
      </c>
      <c r="F169" s="288"/>
    </row>
    <row r="170" spans="1:6" ht="15.75" customHeight="1" thickBot="1">
      <c r="A170" s="286">
        <v>375473</v>
      </c>
      <c r="B170" s="286">
        <v>541</v>
      </c>
      <c r="C170" s="102">
        <v>348996000</v>
      </c>
      <c r="D170" s="103" t="s">
        <v>350</v>
      </c>
      <c r="E170" s="120" t="s">
        <v>240</v>
      </c>
      <c r="F170" s="288" t="s">
        <v>351</v>
      </c>
    </row>
    <row r="171" spans="1:6" ht="15.75" thickBot="1">
      <c r="A171" s="286"/>
      <c r="B171" s="286"/>
      <c r="C171" s="102">
        <v>845480000</v>
      </c>
      <c r="D171" s="103" t="s">
        <v>352</v>
      </c>
      <c r="E171" s="120" t="s">
        <v>240</v>
      </c>
      <c r="F171" s="288"/>
    </row>
    <row r="172" spans="1:6" ht="15.75" thickBot="1">
      <c r="A172" s="286"/>
      <c r="B172" s="286"/>
      <c r="C172" s="102">
        <v>23098340</v>
      </c>
      <c r="D172" s="103" t="s">
        <v>353</v>
      </c>
      <c r="E172" s="120" t="s">
        <v>240</v>
      </c>
      <c r="F172" s="288"/>
    </row>
    <row r="173" spans="1:6" ht="15.75" thickBot="1">
      <c r="A173" s="286"/>
      <c r="B173" s="286"/>
      <c r="C173" s="102">
        <v>111110000</v>
      </c>
      <c r="D173" s="103" t="s">
        <v>203</v>
      </c>
      <c r="E173" s="120" t="s">
        <v>240</v>
      </c>
      <c r="F173" s="288"/>
    </row>
    <row r="174" spans="1:6" ht="15.75" thickBot="1">
      <c r="A174" s="286"/>
      <c r="B174" s="286"/>
      <c r="C174" s="102">
        <v>133535000</v>
      </c>
      <c r="D174" s="104" t="s">
        <v>354</v>
      </c>
      <c r="E174" s="120" t="s">
        <v>240</v>
      </c>
      <c r="F174" s="288"/>
    </row>
    <row r="175" spans="1:6" ht="15.75" customHeight="1" thickBot="1">
      <c r="A175" s="286">
        <v>375474</v>
      </c>
      <c r="B175" s="286">
        <v>543</v>
      </c>
      <c r="C175" s="102">
        <v>24500000</v>
      </c>
      <c r="D175" s="104" t="s">
        <v>352</v>
      </c>
      <c r="E175" s="120" t="s">
        <v>240</v>
      </c>
      <c r="F175" s="288" t="s">
        <v>355</v>
      </c>
    </row>
    <row r="176" spans="1:6" ht="15.75" thickBot="1">
      <c r="A176" s="286"/>
      <c r="B176" s="286"/>
      <c r="C176" s="102">
        <v>139958000</v>
      </c>
      <c r="D176" s="104" t="s">
        <v>356</v>
      </c>
      <c r="E176" s="120" t="s">
        <v>240</v>
      </c>
      <c r="F176" s="288"/>
    </row>
    <row r="177" spans="1:6" ht="15.75" customHeight="1" thickBot="1">
      <c r="A177" s="287">
        <v>386601</v>
      </c>
      <c r="B177" s="286">
        <v>541</v>
      </c>
      <c r="C177" s="102">
        <v>143660000</v>
      </c>
      <c r="D177" s="104" t="s">
        <v>352</v>
      </c>
      <c r="E177" s="120" t="s">
        <v>240</v>
      </c>
      <c r="F177" s="288" t="s">
        <v>357</v>
      </c>
    </row>
    <row r="178" spans="1:6" ht="15.75" thickBot="1">
      <c r="A178" s="287"/>
      <c r="B178" s="286"/>
      <c r="C178" s="102">
        <v>59830000</v>
      </c>
      <c r="D178" s="104" t="s">
        <v>358</v>
      </c>
      <c r="E178" s="120" t="s">
        <v>240</v>
      </c>
      <c r="F178" s="288"/>
    </row>
    <row r="179" spans="1:6" ht="15.75" thickBot="1">
      <c r="A179" s="287"/>
      <c r="B179" s="286"/>
      <c r="C179" s="102">
        <v>174855600</v>
      </c>
      <c r="D179" s="104" t="s">
        <v>359</v>
      </c>
      <c r="E179" s="120" t="s">
        <v>240</v>
      </c>
      <c r="F179" s="288"/>
    </row>
    <row r="180" spans="1:6" ht="15.75" thickBot="1">
      <c r="A180" s="287"/>
      <c r="B180" s="286"/>
      <c r="C180" s="102">
        <v>67300000</v>
      </c>
      <c r="D180" s="104" t="s">
        <v>203</v>
      </c>
      <c r="E180" s="120" t="s">
        <v>240</v>
      </c>
      <c r="F180" s="288"/>
    </row>
    <row r="181" spans="1:6" ht="15.75" thickBot="1">
      <c r="A181" s="287"/>
      <c r="B181" s="286"/>
      <c r="C181" s="102">
        <v>21280000</v>
      </c>
      <c r="D181" s="104" t="s">
        <v>360</v>
      </c>
      <c r="E181" s="120" t="s">
        <v>240</v>
      </c>
      <c r="F181" s="288"/>
    </row>
    <row r="182" spans="1:6" ht="15.75" thickBot="1">
      <c r="A182" s="287"/>
      <c r="B182" s="286"/>
      <c r="C182" s="102">
        <v>52838330</v>
      </c>
      <c r="D182" s="104" t="s">
        <v>361</v>
      </c>
      <c r="E182" s="120" t="s">
        <v>240</v>
      </c>
      <c r="F182" s="288"/>
    </row>
    <row r="183" spans="1:6" ht="15.75" thickBot="1">
      <c r="A183" s="75">
        <v>375583</v>
      </c>
      <c r="B183" s="75">
        <v>595</v>
      </c>
      <c r="C183" s="102">
        <v>440000000</v>
      </c>
      <c r="D183" s="103" t="s">
        <v>362</v>
      </c>
      <c r="E183" s="120" t="s">
        <v>240</v>
      </c>
      <c r="F183" s="288"/>
    </row>
    <row r="184" spans="1:6" ht="75.75" thickBot="1">
      <c r="A184" s="81">
        <v>382775</v>
      </c>
      <c r="B184" s="75">
        <v>595</v>
      </c>
      <c r="C184" s="79">
        <v>453905322</v>
      </c>
      <c r="D184" s="103" t="s">
        <v>363</v>
      </c>
      <c r="E184" s="120" t="s">
        <v>240</v>
      </c>
      <c r="F184" s="77" t="s">
        <v>364</v>
      </c>
    </row>
    <row r="185" spans="1:6" ht="26.25" customHeight="1" thickBot="1">
      <c r="A185" s="287">
        <v>375441</v>
      </c>
      <c r="B185" s="286">
        <v>595</v>
      </c>
      <c r="C185" s="102">
        <v>600000000</v>
      </c>
      <c r="D185" s="103" t="s">
        <v>237</v>
      </c>
      <c r="E185" s="120" t="s">
        <v>240</v>
      </c>
      <c r="F185" s="288" t="s">
        <v>365</v>
      </c>
    </row>
    <row r="186" spans="1:6" ht="15.75" thickBot="1">
      <c r="A186" s="287"/>
      <c r="B186" s="286"/>
      <c r="C186" s="102">
        <v>1200000000</v>
      </c>
      <c r="D186" s="103" t="s">
        <v>366</v>
      </c>
      <c r="E186" s="120" t="s">
        <v>240</v>
      </c>
      <c r="F186" s="288"/>
    </row>
    <row r="187" spans="1:6" ht="45.75" thickBot="1">
      <c r="A187" s="107">
        <v>375387</v>
      </c>
      <c r="B187" s="71">
        <v>244</v>
      </c>
      <c r="C187" s="108">
        <v>109000000</v>
      </c>
      <c r="D187" s="71" t="s">
        <v>367</v>
      </c>
      <c r="E187" s="71" t="s">
        <v>368</v>
      </c>
      <c r="F187" s="109" t="s">
        <v>369</v>
      </c>
    </row>
    <row r="188" spans="1:6" ht="45.75" customHeight="1" thickBot="1">
      <c r="A188" s="110">
        <v>375388</v>
      </c>
      <c r="B188" s="71">
        <v>245</v>
      </c>
      <c r="C188" s="108">
        <v>1219999992</v>
      </c>
      <c r="D188" s="71" t="s">
        <v>370</v>
      </c>
      <c r="E188" s="71" t="s">
        <v>368</v>
      </c>
      <c r="F188" s="111" t="s">
        <v>371</v>
      </c>
    </row>
    <row r="189" spans="1:6" ht="60.75" customHeight="1" thickBot="1">
      <c r="A189" s="110">
        <v>375377</v>
      </c>
      <c r="B189" s="71">
        <v>245</v>
      </c>
      <c r="C189" s="108">
        <v>5000000</v>
      </c>
      <c r="D189" s="71" t="s">
        <v>372</v>
      </c>
      <c r="E189" s="71" t="s">
        <v>223</v>
      </c>
      <c r="F189" s="109" t="s">
        <v>373</v>
      </c>
    </row>
    <row r="190" spans="1:6" ht="30.75" thickBot="1">
      <c r="A190" s="110">
        <v>348156</v>
      </c>
      <c r="B190" s="71">
        <v>251</v>
      </c>
      <c r="C190" s="108">
        <v>55000000</v>
      </c>
      <c r="D190" s="112" t="s">
        <v>374</v>
      </c>
      <c r="E190" s="71" t="s">
        <v>368</v>
      </c>
      <c r="F190" s="113" t="s">
        <v>375</v>
      </c>
    </row>
    <row r="191" spans="1:6" ht="45.75" thickBot="1">
      <c r="A191" s="114">
        <v>374118</v>
      </c>
      <c r="B191" s="71">
        <v>288</v>
      </c>
      <c r="C191" s="108">
        <v>82880000</v>
      </c>
      <c r="D191" s="71" t="s">
        <v>376</v>
      </c>
      <c r="E191" s="71" t="s">
        <v>223</v>
      </c>
      <c r="F191" s="109" t="s">
        <v>377</v>
      </c>
    </row>
    <row r="192" spans="1:6" ht="45.75" thickBot="1">
      <c r="A192" s="110">
        <v>386865</v>
      </c>
      <c r="B192" s="71">
        <v>311</v>
      </c>
      <c r="C192" s="108">
        <v>1160000</v>
      </c>
      <c r="D192" s="112" t="s">
        <v>378</v>
      </c>
      <c r="E192" s="112" t="s">
        <v>223</v>
      </c>
      <c r="F192" s="109" t="s">
        <v>379</v>
      </c>
    </row>
    <row r="193" spans="1:6" ht="45.75" thickBot="1">
      <c r="A193" s="115">
        <v>386865</v>
      </c>
      <c r="B193" s="71">
        <v>311</v>
      </c>
      <c r="C193" s="108">
        <v>31683890</v>
      </c>
      <c r="D193" s="112" t="s">
        <v>380</v>
      </c>
      <c r="E193" s="112" t="s">
        <v>368</v>
      </c>
      <c r="F193" s="111" t="s">
        <v>381</v>
      </c>
    </row>
    <row r="194" spans="1:6" ht="30.75" thickBot="1">
      <c r="A194" s="110">
        <v>384030</v>
      </c>
      <c r="B194" s="71">
        <v>342</v>
      </c>
      <c r="C194" s="108">
        <v>285659320</v>
      </c>
      <c r="D194" s="112" t="s">
        <v>359</v>
      </c>
      <c r="E194" s="112" t="s">
        <v>223</v>
      </c>
      <c r="F194" s="111" t="s">
        <v>382</v>
      </c>
    </row>
    <row r="195" spans="1:6" ht="15.75" thickBot="1">
      <c r="A195" s="116" t="s">
        <v>383</v>
      </c>
      <c r="B195" s="71">
        <v>361</v>
      </c>
      <c r="C195" s="108">
        <v>1508460000</v>
      </c>
      <c r="D195" s="71" t="s">
        <v>384</v>
      </c>
      <c r="E195" s="71" t="s">
        <v>368</v>
      </c>
      <c r="F195" s="117"/>
    </row>
    <row r="196" spans="1:6" ht="30.75" thickBot="1">
      <c r="A196" s="107">
        <v>375438</v>
      </c>
      <c r="B196" s="71">
        <v>392</v>
      </c>
      <c r="C196" s="108">
        <v>70380000</v>
      </c>
      <c r="D196" s="71" t="s">
        <v>385</v>
      </c>
      <c r="E196" s="71" t="s">
        <v>149</v>
      </c>
      <c r="F196" s="111" t="s">
        <v>386</v>
      </c>
    </row>
    <row r="197" spans="1:6" ht="45.75" thickBot="1">
      <c r="A197" s="110">
        <v>375474</v>
      </c>
      <c r="B197" s="118">
        <v>543</v>
      </c>
      <c r="C197" s="108">
        <v>207165000</v>
      </c>
      <c r="D197" s="71" t="s">
        <v>387</v>
      </c>
      <c r="E197" s="71" t="s">
        <v>223</v>
      </c>
      <c r="F197" s="111" t="s">
        <v>388</v>
      </c>
    </row>
    <row r="198" spans="1:6" ht="30.75" thickBot="1">
      <c r="A198" s="110">
        <v>375474</v>
      </c>
      <c r="B198" s="71">
        <v>543</v>
      </c>
      <c r="C198" s="108">
        <v>113810000</v>
      </c>
      <c r="D198" s="71" t="s">
        <v>356</v>
      </c>
      <c r="E198" s="71" t="s">
        <v>223</v>
      </c>
      <c r="F198" s="119" t="s">
        <v>389</v>
      </c>
    </row>
    <row r="199" spans="1:6" ht="15.75" thickBot="1">
      <c r="A199" s="296">
        <v>375387</v>
      </c>
      <c r="B199" s="121">
        <v>244</v>
      </c>
      <c r="C199" s="122">
        <v>96000000</v>
      </c>
      <c r="D199" s="123" t="s">
        <v>390</v>
      </c>
      <c r="E199" s="124" t="s">
        <v>189</v>
      </c>
      <c r="F199" s="299" t="s">
        <v>180</v>
      </c>
    </row>
    <row r="200" spans="1:6" ht="15.75" thickBot="1">
      <c r="A200" s="297"/>
      <c r="B200" s="121">
        <v>244</v>
      </c>
      <c r="C200" s="122">
        <v>20000000</v>
      </c>
      <c r="D200" s="123" t="s">
        <v>391</v>
      </c>
      <c r="E200" s="124" t="s">
        <v>189</v>
      </c>
      <c r="F200" s="300"/>
    </row>
    <row r="201" spans="1:6" ht="15.75" thickBot="1">
      <c r="A201" s="297"/>
      <c r="B201" s="121">
        <v>244</v>
      </c>
      <c r="C201" s="122">
        <v>690000000</v>
      </c>
      <c r="D201" s="123" t="s">
        <v>392</v>
      </c>
      <c r="E201" s="124" t="s">
        <v>189</v>
      </c>
      <c r="F201" s="300"/>
    </row>
    <row r="202" spans="1:6" ht="15.75" thickBot="1">
      <c r="A202" s="298"/>
      <c r="B202" s="121">
        <v>244</v>
      </c>
      <c r="C202" s="122">
        <v>1159000000</v>
      </c>
      <c r="D202" s="123" t="s">
        <v>393</v>
      </c>
      <c r="E202" s="124" t="s">
        <v>189</v>
      </c>
      <c r="F202" s="301"/>
    </row>
    <row r="203" spans="1:6" ht="60.75" thickBot="1">
      <c r="A203" s="125">
        <v>375386</v>
      </c>
      <c r="B203" s="121">
        <v>244</v>
      </c>
      <c r="C203" s="122">
        <v>4500000000</v>
      </c>
      <c r="D203" s="123" t="s">
        <v>394</v>
      </c>
      <c r="E203" s="124" t="s">
        <v>189</v>
      </c>
      <c r="F203" s="126" t="s">
        <v>395</v>
      </c>
    </row>
    <row r="204" spans="1:6" ht="60.75" thickBot="1">
      <c r="A204" s="125">
        <v>386861</v>
      </c>
      <c r="B204" s="121">
        <v>244</v>
      </c>
      <c r="C204" s="122">
        <v>200000000</v>
      </c>
      <c r="D204" s="123" t="s">
        <v>396</v>
      </c>
      <c r="E204" s="124" t="s">
        <v>189</v>
      </c>
      <c r="F204" s="126" t="s">
        <v>397</v>
      </c>
    </row>
    <row r="205" spans="1:6" ht="60.75" thickBot="1">
      <c r="A205" s="125">
        <v>375386</v>
      </c>
      <c r="B205" s="121">
        <v>269</v>
      </c>
      <c r="C205" s="122">
        <v>100000000</v>
      </c>
      <c r="D205" s="123" t="s">
        <v>394</v>
      </c>
      <c r="E205" s="124" t="s">
        <v>189</v>
      </c>
      <c r="F205" s="126" t="s">
        <v>395</v>
      </c>
    </row>
    <row r="206" spans="1:6" ht="45.75" thickBot="1">
      <c r="A206" s="125">
        <v>375411</v>
      </c>
      <c r="B206" s="121">
        <v>341</v>
      </c>
      <c r="C206" s="122">
        <v>47445640</v>
      </c>
      <c r="D206" s="123" t="s">
        <v>398</v>
      </c>
      <c r="E206" s="124" t="s">
        <v>223</v>
      </c>
      <c r="F206" s="126" t="s">
        <v>399</v>
      </c>
    </row>
    <row r="207" spans="1:6" ht="44.25" customHeight="1" thickBot="1">
      <c r="A207" s="296">
        <v>384030</v>
      </c>
      <c r="B207" s="121">
        <v>341</v>
      </c>
      <c r="C207" s="122">
        <v>39166217</v>
      </c>
      <c r="D207" s="123" t="s">
        <v>400</v>
      </c>
      <c r="E207" s="124" t="s">
        <v>189</v>
      </c>
      <c r="F207" s="299" t="s">
        <v>401</v>
      </c>
    </row>
    <row r="208" spans="1:6" ht="15.75" thickBot="1">
      <c r="A208" s="298"/>
      <c r="B208" s="121">
        <v>342</v>
      </c>
      <c r="C208" s="122">
        <v>61622270</v>
      </c>
      <c r="D208" s="123" t="s">
        <v>402</v>
      </c>
      <c r="E208" s="124" t="s">
        <v>223</v>
      </c>
      <c r="F208" s="301"/>
    </row>
    <row r="209" spans="1:7" ht="30">
      <c r="A209" s="127">
        <v>375442</v>
      </c>
      <c r="B209" s="128">
        <v>395</v>
      </c>
      <c r="C209" s="129">
        <v>224400000</v>
      </c>
      <c r="D209" s="130" t="s">
        <v>403</v>
      </c>
      <c r="E209" s="128" t="s">
        <v>146</v>
      </c>
      <c r="F209" s="131" t="s">
        <v>404</v>
      </c>
    </row>
    <row r="210" spans="1:7" ht="30">
      <c r="A210" s="127">
        <v>386865</v>
      </c>
      <c r="B210" s="132">
        <v>311</v>
      </c>
      <c r="C210" s="133">
        <v>35220300</v>
      </c>
      <c r="D210" s="134" t="s">
        <v>405</v>
      </c>
      <c r="E210" s="132" t="s">
        <v>149</v>
      </c>
      <c r="F210" s="135" t="s">
        <v>406</v>
      </c>
    </row>
    <row r="211" spans="1:7" ht="30">
      <c r="A211" s="127">
        <v>386865</v>
      </c>
      <c r="B211" s="132">
        <v>311</v>
      </c>
      <c r="C211" s="133">
        <v>868202000</v>
      </c>
      <c r="D211" s="134" t="s">
        <v>407</v>
      </c>
      <c r="E211" s="132" t="s">
        <v>149</v>
      </c>
      <c r="F211" s="136" t="s">
        <v>408</v>
      </c>
    </row>
    <row r="212" spans="1:7" ht="30">
      <c r="A212" s="127">
        <v>386865</v>
      </c>
      <c r="B212" s="132">
        <v>311</v>
      </c>
      <c r="C212" s="133">
        <v>288000000</v>
      </c>
      <c r="D212" s="137" t="s">
        <v>409</v>
      </c>
      <c r="E212" s="132" t="s">
        <v>149</v>
      </c>
      <c r="F212" s="136" t="s">
        <v>410</v>
      </c>
    </row>
    <row r="213" spans="1:7" ht="30">
      <c r="A213" s="127">
        <v>370456</v>
      </c>
      <c r="B213" s="132">
        <v>244</v>
      </c>
      <c r="C213" s="133">
        <v>257457950</v>
      </c>
      <c r="D213" s="137" t="s">
        <v>411</v>
      </c>
      <c r="E213" s="132" t="s">
        <v>149</v>
      </c>
      <c r="F213" s="136" t="s">
        <v>412</v>
      </c>
    </row>
    <row r="214" spans="1:7">
      <c r="A214" s="8" t="s">
        <v>63</v>
      </c>
      <c r="E214"/>
    </row>
    <row r="215" spans="1:7" ht="30">
      <c r="A215" s="19" t="s">
        <v>64</v>
      </c>
      <c r="B215" s="19" t="s">
        <v>65</v>
      </c>
      <c r="C215" s="19" t="s">
        <v>40</v>
      </c>
      <c r="D215" s="19" t="s">
        <v>66</v>
      </c>
      <c r="E215" s="19" t="s">
        <v>67</v>
      </c>
      <c r="F215" s="19" t="s">
        <v>68</v>
      </c>
      <c r="G215" s="14" t="s">
        <v>69</v>
      </c>
    </row>
    <row r="216" spans="1:7" ht="15.75" thickBot="1">
      <c r="A216" s="295" t="s">
        <v>435</v>
      </c>
      <c r="B216" s="295"/>
      <c r="C216" s="295"/>
      <c r="D216" s="295"/>
      <c r="E216" s="295"/>
      <c r="F216" s="295"/>
      <c r="G216" s="206"/>
    </row>
    <row r="217" spans="1:7">
      <c r="A217" s="302" t="s">
        <v>430</v>
      </c>
      <c r="B217" s="303"/>
      <c r="C217" s="303"/>
      <c r="D217" s="303"/>
      <c r="E217" s="303"/>
      <c r="F217" s="304"/>
    </row>
    <row r="218" spans="1:7">
      <c r="A218" s="218">
        <v>53</v>
      </c>
      <c r="B218" s="219">
        <v>111</v>
      </c>
      <c r="C218" s="220" t="s">
        <v>565</v>
      </c>
      <c r="D218" s="221">
        <v>1642643622103</v>
      </c>
      <c r="E218" s="222">
        <v>3202568601</v>
      </c>
      <c r="F218" s="223">
        <f>+D218-E218</f>
        <v>1639441053502</v>
      </c>
    </row>
    <row r="219" spans="1:7">
      <c r="A219" s="218">
        <v>69</v>
      </c>
      <c r="B219" s="219">
        <v>111</v>
      </c>
      <c r="C219" s="220" t="s">
        <v>565</v>
      </c>
      <c r="D219" s="221">
        <f>+F218</f>
        <v>1639441053502</v>
      </c>
      <c r="E219" s="224">
        <v>84082092681</v>
      </c>
      <c r="F219" s="223">
        <f>+D219-E219</f>
        <v>1555358960821</v>
      </c>
    </row>
    <row r="220" spans="1:7">
      <c r="A220" s="218">
        <v>160</v>
      </c>
      <c r="B220" s="219">
        <v>111</v>
      </c>
      <c r="C220" s="220" t="s">
        <v>566</v>
      </c>
      <c r="D220" s="221">
        <f>+F219</f>
        <v>1555358960821</v>
      </c>
      <c r="E220" s="224">
        <v>3789327589</v>
      </c>
      <c r="F220" s="223">
        <f t="shared" ref="F220:F283" si="2">+D220-E220</f>
        <v>1551569633232</v>
      </c>
    </row>
    <row r="221" spans="1:7">
      <c r="A221" s="218">
        <v>816</v>
      </c>
      <c r="B221" s="219">
        <v>111</v>
      </c>
      <c r="C221" s="220" t="s">
        <v>567</v>
      </c>
      <c r="D221" s="221">
        <f>+F220</f>
        <v>1551569633232</v>
      </c>
      <c r="E221" s="224">
        <v>6654861</v>
      </c>
      <c r="F221" s="223">
        <f t="shared" si="2"/>
        <v>1551562978371</v>
      </c>
    </row>
    <row r="222" spans="1:7">
      <c r="A222" s="218">
        <v>817</v>
      </c>
      <c r="B222" s="219">
        <v>111</v>
      </c>
      <c r="C222" s="220" t="s">
        <v>567</v>
      </c>
      <c r="D222" s="221">
        <f t="shared" ref="D222:D285" si="3">+F221</f>
        <v>1551562978371</v>
      </c>
      <c r="E222" s="224">
        <v>29566448</v>
      </c>
      <c r="F222" s="223">
        <f t="shared" si="2"/>
        <v>1551533411923</v>
      </c>
    </row>
    <row r="223" spans="1:7">
      <c r="A223" s="218">
        <v>818</v>
      </c>
      <c r="B223" s="219">
        <v>111</v>
      </c>
      <c r="C223" s="220" t="s">
        <v>567</v>
      </c>
      <c r="D223" s="221">
        <f t="shared" si="3"/>
        <v>1551533411923</v>
      </c>
      <c r="E223" s="224">
        <v>5595183</v>
      </c>
      <c r="F223" s="223">
        <f t="shared" si="2"/>
        <v>1551527816740</v>
      </c>
    </row>
    <row r="224" spans="1:7">
      <c r="A224" s="218">
        <v>823</v>
      </c>
      <c r="B224" s="219">
        <v>111</v>
      </c>
      <c r="C224" s="220" t="s">
        <v>567</v>
      </c>
      <c r="D224" s="221">
        <f t="shared" si="3"/>
        <v>1551527816740</v>
      </c>
      <c r="E224" s="224">
        <v>5034454</v>
      </c>
      <c r="F224" s="223">
        <f t="shared" si="2"/>
        <v>1551522782286</v>
      </c>
    </row>
    <row r="225" spans="1:6">
      <c r="A225" s="218">
        <v>824</v>
      </c>
      <c r="B225" s="219">
        <v>111</v>
      </c>
      <c r="C225" s="220" t="s">
        <v>567</v>
      </c>
      <c r="D225" s="221">
        <f t="shared" si="3"/>
        <v>1551522782286</v>
      </c>
      <c r="E225" s="224">
        <v>5022000</v>
      </c>
      <c r="F225" s="223">
        <f t="shared" si="2"/>
        <v>1551517760286</v>
      </c>
    </row>
    <row r="226" spans="1:6">
      <c r="A226" s="218">
        <v>825</v>
      </c>
      <c r="B226" s="219">
        <v>111</v>
      </c>
      <c r="C226" s="220" t="s">
        <v>567</v>
      </c>
      <c r="D226" s="221">
        <f t="shared" si="3"/>
        <v>1551517760286</v>
      </c>
      <c r="E226" s="224">
        <v>191165</v>
      </c>
      <c r="F226" s="223">
        <f t="shared" si="2"/>
        <v>1551517569121</v>
      </c>
    </row>
    <row r="227" spans="1:6">
      <c r="A227" s="218">
        <v>826</v>
      </c>
      <c r="B227" s="219">
        <v>111</v>
      </c>
      <c r="C227" s="220" t="s">
        <v>567</v>
      </c>
      <c r="D227" s="221">
        <f t="shared" si="3"/>
        <v>1551517569121</v>
      </c>
      <c r="E227" s="224">
        <v>1250443115</v>
      </c>
      <c r="F227" s="223">
        <f t="shared" si="2"/>
        <v>1550267126006</v>
      </c>
    </row>
    <row r="228" spans="1:6">
      <c r="A228" s="218">
        <v>828</v>
      </c>
      <c r="B228" s="219">
        <v>111</v>
      </c>
      <c r="C228" s="220" t="s">
        <v>567</v>
      </c>
      <c r="D228" s="221">
        <f t="shared" si="3"/>
        <v>1550267126006</v>
      </c>
      <c r="E228" s="224">
        <v>150512965</v>
      </c>
      <c r="F228" s="223">
        <f t="shared" si="2"/>
        <v>1550116613041</v>
      </c>
    </row>
    <row r="229" spans="1:6">
      <c r="A229" s="218">
        <v>836</v>
      </c>
      <c r="B229" s="219">
        <v>111</v>
      </c>
      <c r="C229" s="220" t="s">
        <v>567</v>
      </c>
      <c r="D229" s="221">
        <f t="shared" si="3"/>
        <v>1550116613041</v>
      </c>
      <c r="E229" s="224">
        <v>168435254</v>
      </c>
      <c r="F229" s="223">
        <f t="shared" si="2"/>
        <v>1549948177787</v>
      </c>
    </row>
    <row r="230" spans="1:6">
      <c r="A230" s="218">
        <v>839</v>
      </c>
      <c r="B230" s="219">
        <v>111</v>
      </c>
      <c r="C230" s="220" t="s">
        <v>567</v>
      </c>
      <c r="D230" s="221">
        <f t="shared" si="3"/>
        <v>1549948177787</v>
      </c>
      <c r="E230" s="224">
        <v>119579735</v>
      </c>
      <c r="F230" s="223">
        <f t="shared" si="2"/>
        <v>1549828598052</v>
      </c>
    </row>
    <row r="231" spans="1:6">
      <c r="A231" s="218">
        <v>841</v>
      </c>
      <c r="B231" s="219">
        <v>111</v>
      </c>
      <c r="C231" s="220" t="s">
        <v>567</v>
      </c>
      <c r="D231" s="221">
        <f t="shared" si="3"/>
        <v>1549828598052</v>
      </c>
      <c r="E231" s="224">
        <v>86431294</v>
      </c>
      <c r="F231" s="223">
        <f t="shared" si="2"/>
        <v>1549742166758</v>
      </c>
    </row>
    <row r="232" spans="1:6">
      <c r="A232" s="218">
        <v>842</v>
      </c>
      <c r="B232" s="219">
        <v>111</v>
      </c>
      <c r="C232" s="220" t="s">
        <v>567</v>
      </c>
      <c r="D232" s="221">
        <f t="shared" si="3"/>
        <v>1549742166758</v>
      </c>
      <c r="E232" s="224">
        <v>5166616</v>
      </c>
      <c r="F232" s="223">
        <f t="shared" si="2"/>
        <v>1549737000142</v>
      </c>
    </row>
    <row r="233" spans="1:6">
      <c r="A233" s="218">
        <v>844</v>
      </c>
      <c r="B233" s="219">
        <v>111</v>
      </c>
      <c r="C233" s="220" t="s">
        <v>567</v>
      </c>
      <c r="D233" s="221">
        <f t="shared" si="3"/>
        <v>1549737000142</v>
      </c>
      <c r="E233" s="224">
        <v>392978110</v>
      </c>
      <c r="F233" s="223">
        <f t="shared" si="2"/>
        <v>1549344022032</v>
      </c>
    </row>
    <row r="234" spans="1:6">
      <c r="A234" s="218">
        <v>848</v>
      </c>
      <c r="B234" s="219">
        <v>111</v>
      </c>
      <c r="C234" s="220" t="s">
        <v>567</v>
      </c>
      <c r="D234" s="221">
        <f t="shared" si="3"/>
        <v>1549344022032</v>
      </c>
      <c r="E234" s="224">
        <v>36548173</v>
      </c>
      <c r="F234" s="223">
        <f t="shared" si="2"/>
        <v>1549307473859</v>
      </c>
    </row>
    <row r="235" spans="1:6">
      <c r="A235" s="218">
        <v>849</v>
      </c>
      <c r="B235" s="219">
        <v>111</v>
      </c>
      <c r="C235" s="220" t="s">
        <v>567</v>
      </c>
      <c r="D235" s="221">
        <f t="shared" si="3"/>
        <v>1549307473859</v>
      </c>
      <c r="E235" s="224">
        <v>24652892</v>
      </c>
      <c r="F235" s="223">
        <f t="shared" si="2"/>
        <v>1549282820967</v>
      </c>
    </row>
    <row r="236" spans="1:6">
      <c r="A236" s="218">
        <v>851</v>
      </c>
      <c r="B236" s="219">
        <v>111</v>
      </c>
      <c r="C236" s="220" t="s">
        <v>567</v>
      </c>
      <c r="D236" s="221">
        <f t="shared" si="3"/>
        <v>1549282820967</v>
      </c>
      <c r="E236" s="224">
        <v>4220965</v>
      </c>
      <c r="F236" s="223">
        <f t="shared" si="2"/>
        <v>1549278600002</v>
      </c>
    </row>
    <row r="237" spans="1:6">
      <c r="A237" s="218">
        <v>853</v>
      </c>
      <c r="B237" s="219">
        <v>111</v>
      </c>
      <c r="C237" s="220" t="s">
        <v>567</v>
      </c>
      <c r="D237" s="221">
        <f t="shared" si="3"/>
        <v>1549278600002</v>
      </c>
      <c r="E237" s="224">
        <v>50760192</v>
      </c>
      <c r="F237" s="223">
        <f t="shared" si="2"/>
        <v>1549227839810</v>
      </c>
    </row>
    <row r="238" spans="1:6">
      <c r="A238" s="218">
        <v>864</v>
      </c>
      <c r="B238" s="219">
        <v>111</v>
      </c>
      <c r="C238" s="220" t="s">
        <v>567</v>
      </c>
      <c r="D238" s="221">
        <f t="shared" si="3"/>
        <v>1549227839810</v>
      </c>
      <c r="E238" s="224">
        <v>476809</v>
      </c>
      <c r="F238" s="223">
        <f t="shared" si="2"/>
        <v>1549227363001</v>
      </c>
    </row>
    <row r="239" spans="1:6">
      <c r="A239" s="218">
        <v>870</v>
      </c>
      <c r="B239" s="219">
        <v>111</v>
      </c>
      <c r="C239" s="220" t="s">
        <v>567</v>
      </c>
      <c r="D239" s="221">
        <f t="shared" si="3"/>
        <v>1549227363001</v>
      </c>
      <c r="E239" s="224">
        <v>1345849</v>
      </c>
      <c r="F239" s="223">
        <f t="shared" si="2"/>
        <v>1549226017152</v>
      </c>
    </row>
    <row r="240" spans="1:6">
      <c r="A240" s="218">
        <v>876</v>
      </c>
      <c r="B240" s="219">
        <v>111</v>
      </c>
      <c r="C240" s="220" t="s">
        <v>567</v>
      </c>
      <c r="D240" s="221">
        <f t="shared" si="3"/>
        <v>1549226017152</v>
      </c>
      <c r="E240" s="224">
        <v>8503597</v>
      </c>
      <c r="F240" s="223">
        <f t="shared" si="2"/>
        <v>1549217513555</v>
      </c>
    </row>
    <row r="241" spans="1:6">
      <c r="A241" s="218">
        <v>877</v>
      </c>
      <c r="B241" s="219">
        <v>111</v>
      </c>
      <c r="C241" s="220" t="s">
        <v>567</v>
      </c>
      <c r="D241" s="221">
        <f t="shared" si="3"/>
        <v>1549217513555</v>
      </c>
      <c r="E241" s="224">
        <v>4041656</v>
      </c>
      <c r="F241" s="223">
        <f t="shared" si="2"/>
        <v>1549213471899</v>
      </c>
    </row>
    <row r="242" spans="1:6">
      <c r="A242" s="218">
        <v>880</v>
      </c>
      <c r="B242" s="219">
        <v>111</v>
      </c>
      <c r="C242" s="220" t="s">
        <v>567</v>
      </c>
      <c r="D242" s="221">
        <f t="shared" si="3"/>
        <v>1549213471899</v>
      </c>
      <c r="E242" s="224">
        <v>3191819</v>
      </c>
      <c r="F242" s="223">
        <f t="shared" si="2"/>
        <v>1549210280080</v>
      </c>
    </row>
    <row r="243" spans="1:6">
      <c r="A243" s="218">
        <v>883</v>
      </c>
      <c r="B243" s="219">
        <v>111</v>
      </c>
      <c r="C243" s="220" t="s">
        <v>567</v>
      </c>
      <c r="D243" s="221">
        <f t="shared" si="3"/>
        <v>1549210280080</v>
      </c>
      <c r="E243" s="224">
        <v>86345100</v>
      </c>
      <c r="F243" s="223">
        <f t="shared" si="2"/>
        <v>1549123934980</v>
      </c>
    </row>
    <row r="244" spans="1:6">
      <c r="A244" s="218">
        <v>888</v>
      </c>
      <c r="B244" s="219">
        <v>111</v>
      </c>
      <c r="C244" s="220" t="s">
        <v>567</v>
      </c>
      <c r="D244" s="221">
        <f t="shared" si="3"/>
        <v>1549123934980</v>
      </c>
      <c r="E244" s="224">
        <v>3153026</v>
      </c>
      <c r="F244" s="223">
        <f t="shared" si="2"/>
        <v>1549120781954</v>
      </c>
    </row>
    <row r="245" spans="1:6">
      <c r="A245" s="218">
        <v>892</v>
      </c>
      <c r="B245" s="219">
        <v>111</v>
      </c>
      <c r="C245" s="220" t="s">
        <v>567</v>
      </c>
      <c r="D245" s="221">
        <f t="shared" si="3"/>
        <v>1549120781954</v>
      </c>
      <c r="E245" s="224">
        <v>5472187</v>
      </c>
      <c r="F245" s="223">
        <f t="shared" si="2"/>
        <v>1549115309767</v>
      </c>
    </row>
    <row r="246" spans="1:6">
      <c r="A246" s="218">
        <v>899</v>
      </c>
      <c r="B246" s="219">
        <v>111</v>
      </c>
      <c r="C246" s="220" t="s">
        <v>567</v>
      </c>
      <c r="D246" s="221">
        <f t="shared" si="3"/>
        <v>1549115309767</v>
      </c>
      <c r="E246" s="224">
        <v>1342960</v>
      </c>
      <c r="F246" s="223">
        <f t="shared" si="2"/>
        <v>1549113966807</v>
      </c>
    </row>
    <row r="247" spans="1:6">
      <c r="A247" s="218">
        <v>901</v>
      </c>
      <c r="B247" s="219">
        <v>111</v>
      </c>
      <c r="C247" s="220" t="s">
        <v>567</v>
      </c>
      <c r="D247" s="221">
        <f t="shared" si="3"/>
        <v>1549113966807</v>
      </c>
      <c r="E247" s="224">
        <v>8010172</v>
      </c>
      <c r="F247" s="223">
        <f t="shared" si="2"/>
        <v>1549105956635</v>
      </c>
    </row>
    <row r="248" spans="1:6">
      <c r="A248" s="218">
        <v>908</v>
      </c>
      <c r="B248" s="219">
        <v>111</v>
      </c>
      <c r="C248" s="220" t="s">
        <v>567</v>
      </c>
      <c r="D248" s="221">
        <f t="shared" si="3"/>
        <v>1549105956635</v>
      </c>
      <c r="E248" s="224">
        <v>4950613</v>
      </c>
      <c r="F248" s="223">
        <f t="shared" si="2"/>
        <v>1549101006022</v>
      </c>
    </row>
    <row r="249" spans="1:6">
      <c r="A249" s="218">
        <v>914</v>
      </c>
      <c r="B249" s="219">
        <v>111</v>
      </c>
      <c r="C249" s="220" t="s">
        <v>567</v>
      </c>
      <c r="D249" s="221">
        <f t="shared" si="3"/>
        <v>1549101006022</v>
      </c>
      <c r="E249" s="224">
        <v>3400000</v>
      </c>
      <c r="F249" s="223">
        <f t="shared" si="2"/>
        <v>1549097606022</v>
      </c>
    </row>
    <row r="250" spans="1:6">
      <c r="A250" s="218">
        <v>920</v>
      </c>
      <c r="B250" s="219">
        <v>111</v>
      </c>
      <c r="C250" s="220" t="s">
        <v>567</v>
      </c>
      <c r="D250" s="221">
        <f t="shared" si="3"/>
        <v>1549097606022</v>
      </c>
      <c r="E250" s="224">
        <v>7089623</v>
      </c>
      <c r="F250" s="223">
        <f t="shared" si="2"/>
        <v>1549090516399</v>
      </c>
    </row>
    <row r="251" spans="1:6">
      <c r="A251" s="218">
        <v>932</v>
      </c>
      <c r="B251" s="219">
        <v>111</v>
      </c>
      <c r="C251" s="220" t="s">
        <v>567</v>
      </c>
      <c r="D251" s="221">
        <f t="shared" si="3"/>
        <v>1549090516399</v>
      </c>
      <c r="E251" s="224">
        <v>891427</v>
      </c>
      <c r="F251" s="223">
        <f t="shared" si="2"/>
        <v>1549089624972</v>
      </c>
    </row>
    <row r="252" spans="1:6">
      <c r="A252" s="218">
        <v>935</v>
      </c>
      <c r="B252" s="219">
        <v>111</v>
      </c>
      <c r="C252" s="220" t="s">
        <v>567</v>
      </c>
      <c r="D252" s="221">
        <f t="shared" si="3"/>
        <v>1549089624972</v>
      </c>
      <c r="E252" s="224">
        <v>25612699</v>
      </c>
      <c r="F252" s="223">
        <f t="shared" si="2"/>
        <v>1549064012273</v>
      </c>
    </row>
    <row r="253" spans="1:6">
      <c r="A253" s="218">
        <v>940</v>
      </c>
      <c r="B253" s="219">
        <v>111</v>
      </c>
      <c r="C253" s="220" t="s">
        <v>567</v>
      </c>
      <c r="D253" s="221">
        <f t="shared" si="3"/>
        <v>1549064012273</v>
      </c>
      <c r="E253" s="224">
        <v>677130352</v>
      </c>
      <c r="F253" s="223">
        <f t="shared" si="2"/>
        <v>1548386881921</v>
      </c>
    </row>
    <row r="254" spans="1:6">
      <c r="A254" s="218">
        <v>943</v>
      </c>
      <c r="B254" s="219">
        <v>111</v>
      </c>
      <c r="C254" s="220" t="s">
        <v>567</v>
      </c>
      <c r="D254" s="221">
        <f t="shared" si="3"/>
        <v>1548386881921</v>
      </c>
      <c r="E254" s="224">
        <v>1530000</v>
      </c>
      <c r="F254" s="223">
        <f t="shared" si="2"/>
        <v>1548385351921</v>
      </c>
    </row>
    <row r="255" spans="1:6">
      <c r="A255" s="218">
        <v>950</v>
      </c>
      <c r="B255" s="219">
        <v>111</v>
      </c>
      <c r="C255" s="220" t="s">
        <v>567</v>
      </c>
      <c r="D255" s="221">
        <f t="shared" si="3"/>
        <v>1548385351921</v>
      </c>
      <c r="E255" s="224">
        <v>429046912</v>
      </c>
      <c r="F255" s="223">
        <f t="shared" si="2"/>
        <v>1547956305009</v>
      </c>
    </row>
    <row r="256" spans="1:6">
      <c r="A256" s="218">
        <v>952</v>
      </c>
      <c r="B256" s="219">
        <v>111</v>
      </c>
      <c r="C256" s="220" t="s">
        <v>567</v>
      </c>
      <c r="D256" s="221">
        <f t="shared" si="3"/>
        <v>1547956305009</v>
      </c>
      <c r="E256" s="224">
        <v>313974574</v>
      </c>
      <c r="F256" s="223">
        <f t="shared" si="2"/>
        <v>1547642330435</v>
      </c>
    </row>
    <row r="257" spans="1:7">
      <c r="A257" s="218">
        <v>954</v>
      </c>
      <c r="B257" s="219">
        <v>111</v>
      </c>
      <c r="C257" s="220" t="s">
        <v>567</v>
      </c>
      <c r="D257" s="221">
        <f t="shared" si="3"/>
        <v>1547642330435</v>
      </c>
      <c r="E257" s="224">
        <v>13474609</v>
      </c>
      <c r="F257" s="223">
        <f t="shared" si="2"/>
        <v>1547628855826</v>
      </c>
    </row>
    <row r="258" spans="1:7">
      <c r="A258" s="218">
        <v>962</v>
      </c>
      <c r="B258" s="219">
        <v>111</v>
      </c>
      <c r="C258" s="220" t="s">
        <v>567</v>
      </c>
      <c r="D258" s="221">
        <f t="shared" si="3"/>
        <v>1547628855826</v>
      </c>
      <c r="E258" s="224">
        <v>8602032</v>
      </c>
      <c r="F258" s="223">
        <f t="shared" si="2"/>
        <v>1547620253794</v>
      </c>
    </row>
    <row r="259" spans="1:7">
      <c r="A259" s="218">
        <v>964</v>
      </c>
      <c r="B259" s="219">
        <v>111</v>
      </c>
      <c r="C259" s="220" t="s">
        <v>567</v>
      </c>
      <c r="D259" s="221">
        <f t="shared" si="3"/>
        <v>1547620253794</v>
      </c>
      <c r="E259" s="224">
        <v>760379</v>
      </c>
      <c r="F259" s="223">
        <f t="shared" si="2"/>
        <v>1547619493415</v>
      </c>
    </row>
    <row r="260" spans="1:7">
      <c r="A260" s="218">
        <v>1383</v>
      </c>
      <c r="B260" s="219">
        <v>111</v>
      </c>
      <c r="C260" s="220" t="s">
        <v>567</v>
      </c>
      <c r="D260" s="221">
        <f t="shared" si="3"/>
        <v>1547619493415</v>
      </c>
      <c r="E260" s="224">
        <v>3179608</v>
      </c>
      <c r="F260" s="223">
        <f t="shared" si="2"/>
        <v>1547616313807</v>
      </c>
    </row>
    <row r="261" spans="1:7">
      <c r="A261" s="218">
        <v>1389</v>
      </c>
      <c r="B261" s="219">
        <v>111</v>
      </c>
      <c r="C261" s="220" t="s">
        <v>567</v>
      </c>
      <c r="D261" s="221">
        <f t="shared" si="3"/>
        <v>1547616313807</v>
      </c>
      <c r="E261" s="224">
        <v>9186764</v>
      </c>
      <c r="F261" s="223">
        <f t="shared" si="2"/>
        <v>1547607127043</v>
      </c>
    </row>
    <row r="262" spans="1:7">
      <c r="A262" s="218">
        <v>1395</v>
      </c>
      <c r="B262" s="219">
        <v>111</v>
      </c>
      <c r="C262" s="220" t="s">
        <v>567</v>
      </c>
      <c r="D262" s="221">
        <f t="shared" si="3"/>
        <v>1547607127043</v>
      </c>
      <c r="E262" s="224">
        <v>327609330</v>
      </c>
      <c r="F262" s="223">
        <f t="shared" si="2"/>
        <v>1547279517713</v>
      </c>
    </row>
    <row r="263" spans="1:7">
      <c r="A263" s="218">
        <v>1406</v>
      </c>
      <c r="B263" s="219">
        <v>111</v>
      </c>
      <c r="C263" s="220" t="s">
        <v>567</v>
      </c>
      <c r="D263" s="221">
        <f t="shared" si="3"/>
        <v>1547279517713</v>
      </c>
      <c r="E263" s="224">
        <v>6630076</v>
      </c>
      <c r="F263" s="223">
        <f t="shared" si="2"/>
        <v>1547272887637</v>
      </c>
    </row>
    <row r="264" spans="1:7">
      <c r="A264" s="218">
        <v>1412</v>
      </c>
      <c r="B264" s="219">
        <v>111</v>
      </c>
      <c r="C264" s="220" t="s">
        <v>567</v>
      </c>
      <c r="D264" s="221">
        <f t="shared" si="3"/>
        <v>1547272887637</v>
      </c>
      <c r="E264" s="224">
        <v>9389184</v>
      </c>
      <c r="F264" s="223">
        <f t="shared" si="2"/>
        <v>1547263498453</v>
      </c>
    </row>
    <row r="265" spans="1:7">
      <c r="A265" s="218">
        <v>1417</v>
      </c>
      <c r="B265" s="219">
        <v>111</v>
      </c>
      <c r="C265" s="220" t="s">
        <v>567</v>
      </c>
      <c r="D265" s="221">
        <f t="shared" si="3"/>
        <v>1547263498453</v>
      </c>
      <c r="E265" s="224">
        <v>4668781</v>
      </c>
      <c r="F265" s="223">
        <f t="shared" si="2"/>
        <v>1547258829672</v>
      </c>
    </row>
    <row r="266" spans="1:7">
      <c r="A266" s="218">
        <v>1428</v>
      </c>
      <c r="B266" s="219">
        <v>111</v>
      </c>
      <c r="C266" s="220" t="s">
        <v>567</v>
      </c>
      <c r="D266" s="221">
        <f t="shared" si="3"/>
        <v>1547258829672</v>
      </c>
      <c r="E266" s="224">
        <v>27088800</v>
      </c>
      <c r="F266" s="223">
        <f t="shared" si="2"/>
        <v>1547231740872</v>
      </c>
    </row>
    <row r="267" spans="1:7">
      <c r="A267" s="218">
        <v>1431</v>
      </c>
      <c r="B267" s="219">
        <v>111</v>
      </c>
      <c r="C267" s="220" t="s">
        <v>567</v>
      </c>
      <c r="D267" s="221">
        <f t="shared" si="3"/>
        <v>1547231740872</v>
      </c>
      <c r="E267" s="224">
        <v>51372904</v>
      </c>
      <c r="F267" s="223">
        <f t="shared" si="2"/>
        <v>1547180367968</v>
      </c>
    </row>
    <row r="268" spans="1:7">
      <c r="A268" s="218">
        <v>1432</v>
      </c>
      <c r="B268" s="219">
        <v>111</v>
      </c>
      <c r="C268" s="220" t="s">
        <v>567</v>
      </c>
      <c r="D268" s="221">
        <f t="shared" si="3"/>
        <v>1547180367968</v>
      </c>
      <c r="E268" s="224">
        <v>6075575</v>
      </c>
      <c r="F268" s="223">
        <f t="shared" si="2"/>
        <v>1547174292393</v>
      </c>
    </row>
    <row r="269" spans="1:7">
      <c r="A269" s="218">
        <v>1436</v>
      </c>
      <c r="B269" s="219">
        <v>111</v>
      </c>
      <c r="C269" s="220" t="s">
        <v>567</v>
      </c>
      <c r="D269" s="221">
        <f t="shared" si="3"/>
        <v>1547174292393</v>
      </c>
      <c r="E269" s="224">
        <v>21771756</v>
      </c>
      <c r="F269" s="223">
        <f t="shared" si="2"/>
        <v>1547152520637</v>
      </c>
    </row>
    <row r="270" spans="1:7">
      <c r="A270" s="218">
        <v>1446</v>
      </c>
      <c r="B270" s="219">
        <v>111</v>
      </c>
      <c r="C270" s="220" t="s">
        <v>567</v>
      </c>
      <c r="D270" s="221">
        <f t="shared" si="3"/>
        <v>1547152520637</v>
      </c>
      <c r="E270" s="224">
        <v>295837267</v>
      </c>
      <c r="F270" s="223">
        <f t="shared" si="2"/>
        <v>1546856683370</v>
      </c>
      <c r="G270" s="22"/>
    </row>
    <row r="271" spans="1:7">
      <c r="A271" s="218">
        <v>1457</v>
      </c>
      <c r="B271" s="219">
        <v>111</v>
      </c>
      <c r="C271" s="220" t="s">
        <v>567</v>
      </c>
      <c r="D271" s="221">
        <f t="shared" si="3"/>
        <v>1546856683370</v>
      </c>
      <c r="E271" s="224">
        <v>76788536</v>
      </c>
      <c r="F271" s="223">
        <f t="shared" si="2"/>
        <v>1546779894834</v>
      </c>
    </row>
    <row r="272" spans="1:7">
      <c r="A272" s="218">
        <v>1466</v>
      </c>
      <c r="B272" s="219">
        <v>111</v>
      </c>
      <c r="C272" s="220" t="s">
        <v>567</v>
      </c>
      <c r="D272" s="221">
        <f t="shared" si="3"/>
        <v>1546779894834</v>
      </c>
      <c r="E272" s="224">
        <v>7895257</v>
      </c>
      <c r="F272" s="223">
        <f t="shared" si="2"/>
        <v>1546771999577</v>
      </c>
    </row>
    <row r="273" spans="1:6">
      <c r="A273" s="218">
        <v>1474</v>
      </c>
      <c r="B273" s="219">
        <v>111</v>
      </c>
      <c r="C273" s="220" t="s">
        <v>567</v>
      </c>
      <c r="D273" s="221">
        <f t="shared" si="3"/>
        <v>1546771999577</v>
      </c>
      <c r="E273" s="224">
        <v>12417923</v>
      </c>
      <c r="F273" s="223">
        <f t="shared" si="2"/>
        <v>1546759581654</v>
      </c>
    </row>
    <row r="274" spans="1:6">
      <c r="A274" s="218">
        <v>1487</v>
      </c>
      <c r="B274" s="219">
        <v>111</v>
      </c>
      <c r="C274" s="220" t="s">
        <v>567</v>
      </c>
      <c r="D274" s="221">
        <f t="shared" si="3"/>
        <v>1546759581654</v>
      </c>
      <c r="E274" s="224">
        <v>57769539</v>
      </c>
      <c r="F274" s="223">
        <f t="shared" si="2"/>
        <v>1546701812115</v>
      </c>
    </row>
    <row r="275" spans="1:6">
      <c r="A275" s="218">
        <v>1499</v>
      </c>
      <c r="B275" s="219">
        <v>111</v>
      </c>
      <c r="C275" s="220" t="s">
        <v>567</v>
      </c>
      <c r="D275" s="221">
        <f t="shared" si="3"/>
        <v>1546701812115</v>
      </c>
      <c r="E275" s="224">
        <v>30419200</v>
      </c>
      <c r="F275" s="223">
        <f t="shared" si="2"/>
        <v>1546671392915</v>
      </c>
    </row>
    <row r="276" spans="1:6">
      <c r="A276" s="218">
        <v>1515</v>
      </c>
      <c r="B276" s="219">
        <v>111</v>
      </c>
      <c r="C276" s="220" t="s">
        <v>567</v>
      </c>
      <c r="D276" s="221">
        <f t="shared" si="3"/>
        <v>1546671392915</v>
      </c>
      <c r="E276" s="224">
        <v>4590715</v>
      </c>
      <c r="F276" s="223">
        <f t="shared" si="2"/>
        <v>1546666802200</v>
      </c>
    </row>
    <row r="277" spans="1:6">
      <c r="A277" s="218">
        <v>1525</v>
      </c>
      <c r="B277" s="219">
        <v>111</v>
      </c>
      <c r="C277" s="220" t="s">
        <v>567</v>
      </c>
      <c r="D277" s="221">
        <f t="shared" si="3"/>
        <v>1546666802200</v>
      </c>
      <c r="E277" s="224">
        <v>27920584288</v>
      </c>
      <c r="F277" s="223">
        <f t="shared" si="2"/>
        <v>1518746217912</v>
      </c>
    </row>
    <row r="278" spans="1:6">
      <c r="A278" s="218">
        <v>1532</v>
      </c>
      <c r="B278" s="219">
        <v>111</v>
      </c>
      <c r="C278" s="220" t="s">
        <v>567</v>
      </c>
      <c r="D278" s="221">
        <f t="shared" si="3"/>
        <v>1518746217912</v>
      </c>
      <c r="E278" s="224">
        <v>5347505</v>
      </c>
      <c r="F278" s="223">
        <f t="shared" si="2"/>
        <v>1518740870407</v>
      </c>
    </row>
    <row r="279" spans="1:6">
      <c r="A279" s="218">
        <v>1538</v>
      </c>
      <c r="B279" s="219">
        <v>111</v>
      </c>
      <c r="C279" s="220" t="s">
        <v>567</v>
      </c>
      <c r="D279" s="221">
        <f t="shared" si="3"/>
        <v>1518740870407</v>
      </c>
      <c r="E279" s="224">
        <v>151855908</v>
      </c>
      <c r="F279" s="223">
        <f t="shared" si="2"/>
        <v>1518589014499</v>
      </c>
    </row>
    <row r="280" spans="1:6">
      <c r="A280" s="218">
        <v>1663</v>
      </c>
      <c r="B280" s="219">
        <v>111</v>
      </c>
      <c r="C280" s="220" t="s">
        <v>567</v>
      </c>
      <c r="D280" s="221">
        <f t="shared" si="3"/>
        <v>1518589014499</v>
      </c>
      <c r="E280" s="224">
        <v>18237675</v>
      </c>
      <c r="F280" s="223">
        <f t="shared" si="2"/>
        <v>1518570776824</v>
      </c>
    </row>
    <row r="281" spans="1:6">
      <c r="A281" s="218">
        <v>1664</v>
      </c>
      <c r="B281" s="219">
        <v>111</v>
      </c>
      <c r="C281" s="220" t="s">
        <v>567</v>
      </c>
      <c r="D281" s="221">
        <f t="shared" si="3"/>
        <v>1518570776824</v>
      </c>
      <c r="E281" s="224">
        <v>49670888</v>
      </c>
      <c r="F281" s="223">
        <f t="shared" si="2"/>
        <v>1518521105936</v>
      </c>
    </row>
    <row r="282" spans="1:6">
      <c r="A282" s="218">
        <v>1665</v>
      </c>
      <c r="B282" s="219">
        <v>111</v>
      </c>
      <c r="C282" s="220" t="s">
        <v>567</v>
      </c>
      <c r="D282" s="221">
        <f t="shared" si="3"/>
        <v>1518521105936</v>
      </c>
      <c r="E282" s="224">
        <v>702512648</v>
      </c>
      <c r="F282" s="223">
        <f t="shared" si="2"/>
        <v>1517818593288</v>
      </c>
    </row>
    <row r="283" spans="1:6">
      <c r="A283" s="218">
        <v>1668</v>
      </c>
      <c r="B283" s="219">
        <v>111</v>
      </c>
      <c r="C283" s="220" t="s">
        <v>567</v>
      </c>
      <c r="D283" s="221">
        <f t="shared" si="3"/>
        <v>1517818593288</v>
      </c>
      <c r="E283" s="224">
        <v>474030805</v>
      </c>
      <c r="F283" s="223">
        <f t="shared" si="2"/>
        <v>1517344562483</v>
      </c>
    </row>
    <row r="284" spans="1:6">
      <c r="A284" s="218">
        <v>1669</v>
      </c>
      <c r="B284" s="219">
        <v>111</v>
      </c>
      <c r="C284" s="220" t="s">
        <v>567</v>
      </c>
      <c r="D284" s="221">
        <f t="shared" si="3"/>
        <v>1517344562483</v>
      </c>
      <c r="E284" s="224">
        <v>781112065</v>
      </c>
      <c r="F284" s="223">
        <f t="shared" ref="F284:F347" si="4">+D284-E284</f>
        <v>1516563450418</v>
      </c>
    </row>
    <row r="285" spans="1:6">
      <c r="A285" s="218">
        <v>1672</v>
      </c>
      <c r="B285" s="219">
        <v>111</v>
      </c>
      <c r="C285" s="220" t="s">
        <v>567</v>
      </c>
      <c r="D285" s="221">
        <f t="shared" si="3"/>
        <v>1516563450418</v>
      </c>
      <c r="E285" s="224">
        <v>13640637</v>
      </c>
      <c r="F285" s="223">
        <f t="shared" si="4"/>
        <v>1516549809781</v>
      </c>
    </row>
    <row r="286" spans="1:6">
      <c r="A286" s="218">
        <v>1675</v>
      </c>
      <c r="B286" s="219">
        <v>111</v>
      </c>
      <c r="C286" s="220" t="s">
        <v>567</v>
      </c>
      <c r="D286" s="221">
        <f t="shared" ref="D286:D348" si="5">+F285</f>
        <v>1516549809781</v>
      </c>
      <c r="E286" s="224">
        <v>49589088</v>
      </c>
      <c r="F286" s="223">
        <f t="shared" si="4"/>
        <v>1516500220693</v>
      </c>
    </row>
    <row r="287" spans="1:6">
      <c r="A287" s="218">
        <v>1690</v>
      </c>
      <c r="B287" s="219">
        <v>111</v>
      </c>
      <c r="C287" s="220" t="s">
        <v>567</v>
      </c>
      <c r="D287" s="221">
        <f t="shared" si="5"/>
        <v>1516500220693</v>
      </c>
      <c r="E287" s="224">
        <v>16653733</v>
      </c>
      <c r="F287" s="223">
        <f t="shared" si="4"/>
        <v>1516483566960</v>
      </c>
    </row>
    <row r="288" spans="1:6">
      <c r="A288" s="218">
        <v>1693</v>
      </c>
      <c r="B288" s="219">
        <v>111</v>
      </c>
      <c r="C288" s="220" t="s">
        <v>567</v>
      </c>
      <c r="D288" s="221">
        <f t="shared" si="5"/>
        <v>1516483566960</v>
      </c>
      <c r="E288" s="224">
        <v>115283883</v>
      </c>
      <c r="F288" s="223">
        <f t="shared" si="4"/>
        <v>1516368283077</v>
      </c>
    </row>
    <row r="289" spans="1:6">
      <c r="A289" s="218">
        <v>1697</v>
      </c>
      <c r="B289" s="219">
        <v>111</v>
      </c>
      <c r="C289" s="220" t="s">
        <v>567</v>
      </c>
      <c r="D289" s="221">
        <f t="shared" si="5"/>
        <v>1516368283077</v>
      </c>
      <c r="E289" s="224">
        <v>288363474</v>
      </c>
      <c r="F289" s="223">
        <f t="shared" si="4"/>
        <v>1516079919603</v>
      </c>
    </row>
    <row r="290" spans="1:6">
      <c r="A290" s="218">
        <v>1699</v>
      </c>
      <c r="B290" s="219">
        <v>111</v>
      </c>
      <c r="C290" s="220" t="s">
        <v>567</v>
      </c>
      <c r="D290" s="221">
        <f t="shared" si="5"/>
        <v>1516079919603</v>
      </c>
      <c r="E290" s="224">
        <v>2825000</v>
      </c>
      <c r="F290" s="223">
        <f t="shared" si="4"/>
        <v>1516077094603</v>
      </c>
    </row>
    <row r="291" spans="1:6">
      <c r="A291" s="218">
        <v>1706</v>
      </c>
      <c r="B291" s="219">
        <v>111</v>
      </c>
      <c r="C291" s="220" t="s">
        <v>567</v>
      </c>
      <c r="D291" s="221">
        <f t="shared" si="5"/>
        <v>1516077094603</v>
      </c>
      <c r="E291" s="224">
        <v>3366850</v>
      </c>
      <c r="F291" s="223">
        <f t="shared" si="4"/>
        <v>1516073727753</v>
      </c>
    </row>
    <row r="292" spans="1:6">
      <c r="A292" s="218">
        <v>1707</v>
      </c>
      <c r="B292" s="219">
        <v>111</v>
      </c>
      <c r="C292" s="220" t="s">
        <v>567</v>
      </c>
      <c r="D292" s="221">
        <f t="shared" si="5"/>
        <v>1516073727753</v>
      </c>
      <c r="E292" s="224">
        <v>1983057</v>
      </c>
      <c r="F292" s="223">
        <f t="shared" si="4"/>
        <v>1516071744696</v>
      </c>
    </row>
    <row r="293" spans="1:6">
      <c r="A293" s="218">
        <v>1715</v>
      </c>
      <c r="B293" s="219">
        <v>111</v>
      </c>
      <c r="C293" s="220" t="s">
        <v>567</v>
      </c>
      <c r="D293" s="221">
        <f t="shared" si="5"/>
        <v>1516071744696</v>
      </c>
      <c r="E293" s="224">
        <v>1023967</v>
      </c>
      <c r="F293" s="223">
        <f t="shared" si="4"/>
        <v>1516070720729</v>
      </c>
    </row>
    <row r="294" spans="1:6">
      <c r="A294" s="218">
        <v>1719</v>
      </c>
      <c r="B294" s="219">
        <v>111</v>
      </c>
      <c r="C294" s="220" t="s">
        <v>567</v>
      </c>
      <c r="D294" s="221">
        <f t="shared" si="5"/>
        <v>1516070720729</v>
      </c>
      <c r="E294" s="224">
        <v>153542</v>
      </c>
      <c r="F294" s="223">
        <f t="shared" si="4"/>
        <v>1516070567187</v>
      </c>
    </row>
    <row r="295" spans="1:6">
      <c r="A295" s="218">
        <v>1738</v>
      </c>
      <c r="B295" s="219">
        <v>111</v>
      </c>
      <c r="C295" s="220" t="s">
        <v>567</v>
      </c>
      <c r="D295" s="221">
        <f t="shared" si="5"/>
        <v>1516070567187</v>
      </c>
      <c r="E295" s="224">
        <v>7572223</v>
      </c>
      <c r="F295" s="223">
        <f t="shared" si="4"/>
        <v>1516062994964</v>
      </c>
    </row>
    <row r="296" spans="1:6">
      <c r="A296" s="218">
        <v>1747</v>
      </c>
      <c r="B296" s="219">
        <v>111</v>
      </c>
      <c r="C296" s="220" t="s">
        <v>567</v>
      </c>
      <c r="D296" s="221">
        <f t="shared" si="5"/>
        <v>1516062994964</v>
      </c>
      <c r="E296" s="224">
        <v>43955687</v>
      </c>
      <c r="F296" s="223">
        <f t="shared" si="4"/>
        <v>1516019039277</v>
      </c>
    </row>
    <row r="297" spans="1:6">
      <c r="A297" s="218">
        <v>1750</v>
      </c>
      <c r="B297" s="219">
        <v>111</v>
      </c>
      <c r="C297" s="220" t="s">
        <v>567</v>
      </c>
      <c r="D297" s="221">
        <f t="shared" si="5"/>
        <v>1516019039277</v>
      </c>
      <c r="E297" s="224">
        <v>2670000</v>
      </c>
      <c r="F297" s="223">
        <f t="shared" si="4"/>
        <v>1516016369277</v>
      </c>
    </row>
    <row r="298" spans="1:6">
      <c r="A298" s="218">
        <v>1754</v>
      </c>
      <c r="B298" s="219">
        <v>111</v>
      </c>
      <c r="C298" s="220" t="s">
        <v>567</v>
      </c>
      <c r="D298" s="221">
        <f t="shared" si="5"/>
        <v>1516016369277</v>
      </c>
      <c r="E298" s="224">
        <v>12651889</v>
      </c>
      <c r="F298" s="223">
        <f t="shared" si="4"/>
        <v>1516003717388</v>
      </c>
    </row>
    <row r="299" spans="1:6">
      <c r="A299" s="218">
        <v>1758</v>
      </c>
      <c r="B299" s="219">
        <v>111</v>
      </c>
      <c r="C299" s="220" t="s">
        <v>567</v>
      </c>
      <c r="D299" s="221">
        <f t="shared" si="5"/>
        <v>1516003717388</v>
      </c>
      <c r="E299" s="224">
        <v>997205</v>
      </c>
      <c r="F299" s="223">
        <f t="shared" si="4"/>
        <v>1516002720183</v>
      </c>
    </row>
    <row r="300" spans="1:6">
      <c r="A300" s="218">
        <v>1763</v>
      </c>
      <c r="B300" s="219">
        <v>111</v>
      </c>
      <c r="C300" s="220" t="s">
        <v>567</v>
      </c>
      <c r="D300" s="221">
        <f t="shared" si="5"/>
        <v>1516002720183</v>
      </c>
      <c r="E300" s="224">
        <v>280891250</v>
      </c>
      <c r="F300" s="223">
        <f t="shared" si="4"/>
        <v>1515721828933</v>
      </c>
    </row>
    <row r="301" spans="1:6">
      <c r="A301" s="218">
        <v>1774</v>
      </c>
      <c r="B301" s="219">
        <v>111</v>
      </c>
      <c r="C301" s="220" t="s">
        <v>567</v>
      </c>
      <c r="D301" s="221">
        <f t="shared" si="5"/>
        <v>1515721828933</v>
      </c>
      <c r="E301" s="224">
        <v>11530616</v>
      </c>
      <c r="F301" s="223">
        <f t="shared" si="4"/>
        <v>1515710298317</v>
      </c>
    </row>
    <row r="302" spans="1:6">
      <c r="A302" s="218">
        <v>1780</v>
      </c>
      <c r="B302" s="219">
        <v>111</v>
      </c>
      <c r="C302" s="220" t="s">
        <v>567</v>
      </c>
      <c r="D302" s="221">
        <f t="shared" si="5"/>
        <v>1515710298317</v>
      </c>
      <c r="E302" s="224">
        <v>129210170</v>
      </c>
      <c r="F302" s="223">
        <f t="shared" si="4"/>
        <v>1515581088147</v>
      </c>
    </row>
    <row r="303" spans="1:6">
      <c r="A303" s="218">
        <v>1785</v>
      </c>
      <c r="B303" s="219">
        <v>111</v>
      </c>
      <c r="C303" s="220" t="s">
        <v>567</v>
      </c>
      <c r="D303" s="221">
        <f t="shared" si="5"/>
        <v>1515581088147</v>
      </c>
      <c r="E303" s="224">
        <v>26691343</v>
      </c>
      <c r="F303" s="223">
        <f t="shared" si="4"/>
        <v>1515554396804</v>
      </c>
    </row>
    <row r="304" spans="1:6">
      <c r="A304" s="218">
        <v>1789</v>
      </c>
      <c r="B304" s="219">
        <v>111</v>
      </c>
      <c r="C304" s="220" t="s">
        <v>567</v>
      </c>
      <c r="D304" s="221">
        <f t="shared" si="5"/>
        <v>1515554396804</v>
      </c>
      <c r="E304" s="224">
        <v>7110638</v>
      </c>
      <c r="F304" s="223">
        <f t="shared" si="4"/>
        <v>1515547286166</v>
      </c>
    </row>
    <row r="305" spans="1:6">
      <c r="A305" s="218">
        <v>1799</v>
      </c>
      <c r="B305" s="219">
        <v>111</v>
      </c>
      <c r="C305" s="220" t="s">
        <v>567</v>
      </c>
      <c r="D305" s="221">
        <f t="shared" si="5"/>
        <v>1515547286166</v>
      </c>
      <c r="E305" s="224">
        <v>28936672</v>
      </c>
      <c r="F305" s="223">
        <f t="shared" si="4"/>
        <v>1515518349494</v>
      </c>
    </row>
    <row r="306" spans="1:6">
      <c r="A306" s="218">
        <v>1804</v>
      </c>
      <c r="B306" s="219">
        <v>111</v>
      </c>
      <c r="C306" s="220" t="s">
        <v>567</v>
      </c>
      <c r="D306" s="221">
        <f t="shared" si="5"/>
        <v>1515518349494</v>
      </c>
      <c r="E306" s="224">
        <v>5160606</v>
      </c>
      <c r="F306" s="223">
        <f t="shared" si="4"/>
        <v>1515513188888</v>
      </c>
    </row>
    <row r="307" spans="1:6">
      <c r="A307" s="218">
        <v>1816</v>
      </c>
      <c r="B307" s="219">
        <v>111</v>
      </c>
      <c r="C307" s="220" t="s">
        <v>567</v>
      </c>
      <c r="D307" s="221">
        <f t="shared" si="5"/>
        <v>1515513188888</v>
      </c>
      <c r="E307" s="224">
        <v>25438416</v>
      </c>
      <c r="F307" s="223">
        <f t="shared" si="4"/>
        <v>1515487750472</v>
      </c>
    </row>
    <row r="308" spans="1:6">
      <c r="A308" s="218">
        <v>1823</v>
      </c>
      <c r="B308" s="219">
        <v>111</v>
      </c>
      <c r="C308" s="220" t="s">
        <v>567</v>
      </c>
      <c r="D308" s="221">
        <f t="shared" si="5"/>
        <v>1515487750472</v>
      </c>
      <c r="E308" s="224">
        <v>134047740</v>
      </c>
      <c r="F308" s="223">
        <f t="shared" si="4"/>
        <v>1515353702732</v>
      </c>
    </row>
    <row r="309" spans="1:6">
      <c r="A309" s="218">
        <v>1832</v>
      </c>
      <c r="B309" s="219">
        <v>111</v>
      </c>
      <c r="C309" s="220" t="s">
        <v>567</v>
      </c>
      <c r="D309" s="221">
        <f t="shared" si="5"/>
        <v>1515353702732</v>
      </c>
      <c r="E309" s="224">
        <v>375000</v>
      </c>
      <c r="F309" s="223">
        <f t="shared" si="4"/>
        <v>1515353327732</v>
      </c>
    </row>
    <row r="310" spans="1:6">
      <c r="A310" s="218">
        <v>1837</v>
      </c>
      <c r="B310" s="219">
        <v>111</v>
      </c>
      <c r="C310" s="220" t="s">
        <v>567</v>
      </c>
      <c r="D310" s="221">
        <f t="shared" si="5"/>
        <v>1515353327732</v>
      </c>
      <c r="E310" s="224">
        <v>334057</v>
      </c>
      <c r="F310" s="223">
        <f t="shared" si="4"/>
        <v>1515352993675</v>
      </c>
    </row>
    <row r="311" spans="1:6">
      <c r="A311" s="218">
        <v>1843</v>
      </c>
      <c r="B311" s="219">
        <v>111</v>
      </c>
      <c r="C311" s="220" t="s">
        <v>567</v>
      </c>
      <c r="D311" s="221">
        <f t="shared" si="5"/>
        <v>1515352993675</v>
      </c>
      <c r="E311" s="224">
        <v>15580896</v>
      </c>
      <c r="F311" s="223">
        <f t="shared" si="4"/>
        <v>1515337412779</v>
      </c>
    </row>
    <row r="312" spans="1:6">
      <c r="A312" s="218">
        <v>1846</v>
      </c>
      <c r="B312" s="219">
        <v>111</v>
      </c>
      <c r="C312" s="220" t="s">
        <v>567</v>
      </c>
      <c r="D312" s="221">
        <f t="shared" si="5"/>
        <v>1515337412779</v>
      </c>
      <c r="E312" s="224">
        <v>12710965</v>
      </c>
      <c r="F312" s="223">
        <f t="shared" si="4"/>
        <v>1515324701814</v>
      </c>
    </row>
    <row r="313" spans="1:6">
      <c r="A313" s="218">
        <v>1848</v>
      </c>
      <c r="B313" s="219">
        <v>111</v>
      </c>
      <c r="C313" s="220" t="s">
        <v>567</v>
      </c>
      <c r="D313" s="221">
        <f t="shared" si="5"/>
        <v>1515324701814</v>
      </c>
      <c r="E313" s="224">
        <v>727623</v>
      </c>
      <c r="F313" s="223">
        <f t="shared" si="4"/>
        <v>1515323974191</v>
      </c>
    </row>
    <row r="314" spans="1:6">
      <c r="A314" s="218">
        <v>1852</v>
      </c>
      <c r="B314" s="219">
        <v>111</v>
      </c>
      <c r="C314" s="220" t="s">
        <v>567</v>
      </c>
      <c r="D314" s="221">
        <f t="shared" si="5"/>
        <v>1515323974191</v>
      </c>
      <c r="E314" s="224">
        <v>250000</v>
      </c>
      <c r="F314" s="223">
        <f t="shared" si="4"/>
        <v>1515323724191</v>
      </c>
    </row>
    <row r="315" spans="1:6">
      <c r="A315" s="218">
        <v>1854</v>
      </c>
      <c r="B315" s="219">
        <v>111</v>
      </c>
      <c r="C315" s="220" t="s">
        <v>567</v>
      </c>
      <c r="D315" s="221">
        <f t="shared" si="5"/>
        <v>1515323724191</v>
      </c>
      <c r="E315" s="224">
        <v>406601022</v>
      </c>
      <c r="F315" s="223">
        <f t="shared" si="4"/>
        <v>1514917123169</v>
      </c>
    </row>
    <row r="316" spans="1:6">
      <c r="A316" s="218">
        <v>1857</v>
      </c>
      <c r="B316" s="219">
        <v>111</v>
      </c>
      <c r="C316" s="220" t="s">
        <v>567</v>
      </c>
      <c r="D316" s="221">
        <f t="shared" si="5"/>
        <v>1514917123169</v>
      </c>
      <c r="E316" s="224">
        <v>55330757</v>
      </c>
      <c r="F316" s="223">
        <f t="shared" si="4"/>
        <v>1514861792412</v>
      </c>
    </row>
    <row r="317" spans="1:6">
      <c r="A317" s="218">
        <v>1861</v>
      </c>
      <c r="B317" s="219">
        <v>111</v>
      </c>
      <c r="C317" s="220" t="s">
        <v>567</v>
      </c>
      <c r="D317" s="221">
        <f t="shared" si="5"/>
        <v>1514861792412</v>
      </c>
      <c r="E317" s="224">
        <v>13330544</v>
      </c>
      <c r="F317" s="223">
        <f t="shared" si="4"/>
        <v>1514848461868</v>
      </c>
    </row>
    <row r="318" spans="1:6">
      <c r="A318" s="218">
        <v>1867</v>
      </c>
      <c r="B318" s="219">
        <v>111</v>
      </c>
      <c r="C318" s="220" t="s">
        <v>567</v>
      </c>
      <c r="D318" s="221">
        <f t="shared" si="5"/>
        <v>1514848461868</v>
      </c>
      <c r="E318" s="224">
        <v>3030530</v>
      </c>
      <c r="F318" s="223">
        <f t="shared" si="4"/>
        <v>1514845431338</v>
      </c>
    </row>
    <row r="319" spans="1:6">
      <c r="A319" s="218">
        <v>1873</v>
      </c>
      <c r="B319" s="219">
        <v>111</v>
      </c>
      <c r="C319" s="220" t="s">
        <v>567</v>
      </c>
      <c r="D319" s="221">
        <f t="shared" si="5"/>
        <v>1514845431338</v>
      </c>
      <c r="E319" s="224">
        <v>2730000</v>
      </c>
      <c r="F319" s="223">
        <f t="shared" si="4"/>
        <v>1514842701338</v>
      </c>
    </row>
    <row r="320" spans="1:6">
      <c r="A320" s="218">
        <v>1888</v>
      </c>
      <c r="B320" s="219">
        <v>111</v>
      </c>
      <c r="C320" s="220" t="s">
        <v>567</v>
      </c>
      <c r="D320" s="221">
        <f t="shared" si="5"/>
        <v>1514842701338</v>
      </c>
      <c r="E320" s="224">
        <v>3650192</v>
      </c>
      <c r="F320" s="223">
        <f t="shared" si="4"/>
        <v>1514839051146</v>
      </c>
    </row>
    <row r="321" spans="1:6">
      <c r="A321" s="218">
        <v>1891</v>
      </c>
      <c r="B321" s="219">
        <v>111</v>
      </c>
      <c r="C321" s="220" t="s">
        <v>567</v>
      </c>
      <c r="D321" s="221">
        <f t="shared" si="5"/>
        <v>1514839051146</v>
      </c>
      <c r="E321" s="224">
        <v>3990633</v>
      </c>
      <c r="F321" s="223">
        <f t="shared" si="4"/>
        <v>1514835060513</v>
      </c>
    </row>
    <row r="322" spans="1:6">
      <c r="A322" s="218">
        <v>1905</v>
      </c>
      <c r="B322" s="219">
        <v>111</v>
      </c>
      <c r="C322" s="220" t="s">
        <v>567</v>
      </c>
      <c r="D322" s="221">
        <f t="shared" si="5"/>
        <v>1514835060513</v>
      </c>
      <c r="E322" s="224">
        <v>1155000</v>
      </c>
      <c r="F322" s="223">
        <f t="shared" si="4"/>
        <v>1514833905513</v>
      </c>
    </row>
    <row r="323" spans="1:6">
      <c r="A323" s="218">
        <v>1915</v>
      </c>
      <c r="B323" s="219">
        <v>111</v>
      </c>
      <c r="C323" s="220" t="s">
        <v>567</v>
      </c>
      <c r="D323" s="221">
        <f t="shared" si="5"/>
        <v>1514833905513</v>
      </c>
      <c r="E323" s="224">
        <v>2561470</v>
      </c>
      <c r="F323" s="223">
        <f t="shared" si="4"/>
        <v>1514831344043</v>
      </c>
    </row>
    <row r="324" spans="1:6">
      <c r="A324" s="218">
        <v>1920</v>
      </c>
      <c r="B324" s="219">
        <v>111</v>
      </c>
      <c r="C324" s="220" t="s">
        <v>567</v>
      </c>
      <c r="D324" s="221">
        <f t="shared" si="5"/>
        <v>1514831344043</v>
      </c>
      <c r="E324" s="224">
        <v>43249618</v>
      </c>
      <c r="F324" s="223">
        <f t="shared" si="4"/>
        <v>1514788094425</v>
      </c>
    </row>
    <row r="325" spans="1:6">
      <c r="A325" s="218">
        <v>1926</v>
      </c>
      <c r="B325" s="219">
        <v>111</v>
      </c>
      <c r="C325" s="220" t="s">
        <v>567</v>
      </c>
      <c r="D325" s="221">
        <f t="shared" si="5"/>
        <v>1514788094425</v>
      </c>
      <c r="E325" s="224">
        <v>358461671</v>
      </c>
      <c r="F325" s="223">
        <f t="shared" si="4"/>
        <v>1514429632754</v>
      </c>
    </row>
    <row r="326" spans="1:6">
      <c r="A326" s="218">
        <v>1932</v>
      </c>
      <c r="B326" s="219">
        <v>111</v>
      </c>
      <c r="C326" s="220" t="s">
        <v>567</v>
      </c>
      <c r="D326" s="221">
        <f t="shared" si="5"/>
        <v>1514429632754</v>
      </c>
      <c r="E326" s="224">
        <v>10245588</v>
      </c>
      <c r="F326" s="223">
        <f t="shared" si="4"/>
        <v>1514419387166</v>
      </c>
    </row>
    <row r="327" spans="1:6">
      <c r="A327" s="218">
        <v>1937</v>
      </c>
      <c r="B327" s="219">
        <v>111</v>
      </c>
      <c r="C327" s="220" t="s">
        <v>567</v>
      </c>
      <c r="D327" s="221">
        <f t="shared" si="5"/>
        <v>1514419387166</v>
      </c>
      <c r="E327" s="224">
        <v>2176359</v>
      </c>
      <c r="F327" s="223">
        <f t="shared" si="4"/>
        <v>1514417210807</v>
      </c>
    </row>
    <row r="328" spans="1:6">
      <c r="A328" s="218">
        <v>1941</v>
      </c>
      <c r="B328" s="219">
        <v>111</v>
      </c>
      <c r="C328" s="220" t="s">
        <v>567</v>
      </c>
      <c r="D328" s="221">
        <f t="shared" si="5"/>
        <v>1514417210807</v>
      </c>
      <c r="E328" s="224">
        <v>2590853</v>
      </c>
      <c r="F328" s="223">
        <f t="shared" si="4"/>
        <v>1514414619954</v>
      </c>
    </row>
    <row r="329" spans="1:6">
      <c r="A329" s="218">
        <v>1943</v>
      </c>
      <c r="B329" s="219">
        <v>111</v>
      </c>
      <c r="C329" s="220" t="s">
        <v>567</v>
      </c>
      <c r="D329" s="221">
        <f t="shared" si="5"/>
        <v>1514414619954</v>
      </c>
      <c r="E329" s="224">
        <v>49205606</v>
      </c>
      <c r="F329" s="223">
        <f t="shared" si="4"/>
        <v>1514365414348</v>
      </c>
    </row>
    <row r="330" spans="1:6">
      <c r="A330" s="218">
        <v>1945</v>
      </c>
      <c r="B330" s="219">
        <v>111</v>
      </c>
      <c r="C330" s="220" t="s">
        <v>567</v>
      </c>
      <c r="D330" s="221">
        <f t="shared" si="5"/>
        <v>1514365414348</v>
      </c>
      <c r="E330" s="224">
        <v>15232103</v>
      </c>
      <c r="F330" s="223">
        <f t="shared" si="4"/>
        <v>1514350182245</v>
      </c>
    </row>
    <row r="331" spans="1:6">
      <c r="A331" s="218">
        <v>2045</v>
      </c>
      <c r="B331" s="219">
        <v>111</v>
      </c>
      <c r="C331" s="220" t="s">
        <v>567</v>
      </c>
      <c r="D331" s="221">
        <f t="shared" si="5"/>
        <v>1514350182245</v>
      </c>
      <c r="E331" s="224">
        <v>910000</v>
      </c>
      <c r="F331" s="223">
        <f t="shared" si="4"/>
        <v>1514349272245</v>
      </c>
    </row>
    <row r="332" spans="1:6">
      <c r="A332" s="218">
        <v>2048</v>
      </c>
      <c r="B332" s="219">
        <v>111</v>
      </c>
      <c r="C332" s="220" t="s">
        <v>567</v>
      </c>
      <c r="D332" s="221">
        <f t="shared" si="5"/>
        <v>1514349272245</v>
      </c>
      <c r="E332" s="224">
        <v>16623006</v>
      </c>
      <c r="F332" s="223">
        <f t="shared" si="4"/>
        <v>1514332649239</v>
      </c>
    </row>
    <row r="333" spans="1:6">
      <c r="A333" s="218">
        <v>2064</v>
      </c>
      <c r="B333" s="219">
        <v>111</v>
      </c>
      <c r="C333" s="220" t="s">
        <v>567</v>
      </c>
      <c r="D333" s="221">
        <f t="shared" si="5"/>
        <v>1514332649239</v>
      </c>
      <c r="E333" s="224">
        <v>10130804</v>
      </c>
      <c r="F333" s="223">
        <f t="shared" si="4"/>
        <v>1514322518435</v>
      </c>
    </row>
    <row r="334" spans="1:6">
      <c r="A334" s="218">
        <v>2073</v>
      </c>
      <c r="B334" s="219">
        <v>111</v>
      </c>
      <c r="C334" s="220" t="s">
        <v>567</v>
      </c>
      <c r="D334" s="221">
        <f t="shared" si="5"/>
        <v>1514322518435</v>
      </c>
      <c r="E334" s="224">
        <v>40933045</v>
      </c>
      <c r="F334" s="223">
        <f t="shared" si="4"/>
        <v>1514281585390</v>
      </c>
    </row>
    <row r="335" spans="1:6">
      <c r="A335" s="218">
        <v>2077</v>
      </c>
      <c r="B335" s="219">
        <v>111</v>
      </c>
      <c r="C335" s="220" t="s">
        <v>567</v>
      </c>
      <c r="D335" s="221">
        <f t="shared" si="5"/>
        <v>1514281585390</v>
      </c>
      <c r="E335" s="224">
        <v>28199637</v>
      </c>
      <c r="F335" s="223">
        <f t="shared" si="4"/>
        <v>1514253385753</v>
      </c>
    </row>
    <row r="336" spans="1:6">
      <c r="A336" s="218">
        <v>2081</v>
      </c>
      <c r="B336" s="219">
        <v>111</v>
      </c>
      <c r="C336" s="220" t="s">
        <v>567</v>
      </c>
      <c r="D336" s="221">
        <f t="shared" si="5"/>
        <v>1514253385753</v>
      </c>
      <c r="E336" s="224">
        <v>15089660</v>
      </c>
      <c r="F336" s="223">
        <f t="shared" si="4"/>
        <v>1514238296093</v>
      </c>
    </row>
    <row r="337" spans="1:6">
      <c r="A337" s="218">
        <v>2095</v>
      </c>
      <c r="B337" s="219">
        <v>111</v>
      </c>
      <c r="C337" s="220" t="s">
        <v>567</v>
      </c>
      <c r="D337" s="221">
        <f t="shared" si="5"/>
        <v>1514238296093</v>
      </c>
      <c r="E337" s="224">
        <v>1185000</v>
      </c>
      <c r="F337" s="223">
        <f t="shared" si="4"/>
        <v>1514237111093</v>
      </c>
    </row>
    <row r="338" spans="1:6">
      <c r="A338" s="218">
        <v>2102</v>
      </c>
      <c r="B338" s="219">
        <v>111</v>
      </c>
      <c r="C338" s="220" t="s">
        <v>567</v>
      </c>
      <c r="D338" s="221">
        <f t="shared" si="5"/>
        <v>1514237111093</v>
      </c>
      <c r="E338" s="224">
        <v>6734061</v>
      </c>
      <c r="F338" s="223">
        <f t="shared" si="4"/>
        <v>1514230377032</v>
      </c>
    </row>
    <row r="339" spans="1:6">
      <c r="A339" s="218">
        <v>2108</v>
      </c>
      <c r="B339" s="219">
        <v>111</v>
      </c>
      <c r="C339" s="220" t="s">
        <v>567</v>
      </c>
      <c r="D339" s="221">
        <f t="shared" si="5"/>
        <v>1514230377032</v>
      </c>
      <c r="E339" s="224">
        <v>3297829</v>
      </c>
      <c r="F339" s="223">
        <f t="shared" si="4"/>
        <v>1514227079203</v>
      </c>
    </row>
    <row r="340" spans="1:6">
      <c r="A340" s="218">
        <v>2113</v>
      </c>
      <c r="B340" s="219">
        <v>111</v>
      </c>
      <c r="C340" s="220" t="s">
        <v>567</v>
      </c>
      <c r="D340" s="221">
        <f t="shared" si="5"/>
        <v>1514227079203</v>
      </c>
      <c r="E340" s="224">
        <v>1669372</v>
      </c>
      <c r="F340" s="223">
        <f t="shared" si="4"/>
        <v>1514225409831</v>
      </c>
    </row>
    <row r="341" spans="1:6">
      <c r="A341" s="218">
        <v>2121</v>
      </c>
      <c r="B341" s="219">
        <v>111</v>
      </c>
      <c r="C341" s="220" t="s">
        <v>567</v>
      </c>
      <c r="D341" s="221">
        <f t="shared" si="5"/>
        <v>1514225409831</v>
      </c>
      <c r="E341" s="224">
        <v>606294</v>
      </c>
      <c r="F341" s="223">
        <f t="shared" si="4"/>
        <v>1514224803537</v>
      </c>
    </row>
    <row r="342" spans="1:6">
      <c r="A342" s="218">
        <v>2128</v>
      </c>
      <c r="B342" s="219">
        <v>111</v>
      </c>
      <c r="C342" s="220" t="s">
        <v>567</v>
      </c>
      <c r="D342" s="221">
        <f t="shared" si="5"/>
        <v>1514224803537</v>
      </c>
      <c r="E342" s="224">
        <v>69017220</v>
      </c>
      <c r="F342" s="223">
        <f t="shared" si="4"/>
        <v>1514155786317</v>
      </c>
    </row>
    <row r="343" spans="1:6">
      <c r="A343" s="218">
        <v>2129</v>
      </c>
      <c r="B343" s="219">
        <v>111</v>
      </c>
      <c r="C343" s="220" t="s">
        <v>567</v>
      </c>
      <c r="D343" s="221">
        <f t="shared" si="5"/>
        <v>1514155786317</v>
      </c>
      <c r="E343" s="224">
        <v>1954784081</v>
      </c>
      <c r="F343" s="223">
        <f t="shared" si="4"/>
        <v>1512201002236</v>
      </c>
    </row>
    <row r="344" spans="1:6">
      <c r="A344" s="218">
        <v>2144</v>
      </c>
      <c r="B344" s="219">
        <v>111</v>
      </c>
      <c r="C344" s="220" t="s">
        <v>567</v>
      </c>
      <c r="D344" s="221">
        <f t="shared" si="5"/>
        <v>1512201002236</v>
      </c>
      <c r="E344" s="224">
        <v>58673791</v>
      </c>
      <c r="F344" s="223">
        <f t="shared" si="4"/>
        <v>1512142328445</v>
      </c>
    </row>
    <row r="345" spans="1:6">
      <c r="A345" s="218">
        <v>2147</v>
      </c>
      <c r="B345" s="219">
        <v>111</v>
      </c>
      <c r="C345" s="220" t="s">
        <v>567</v>
      </c>
      <c r="D345" s="221">
        <f t="shared" si="5"/>
        <v>1512142328445</v>
      </c>
      <c r="E345" s="224">
        <v>39705320</v>
      </c>
      <c r="F345" s="223">
        <f t="shared" si="4"/>
        <v>1512102623125</v>
      </c>
    </row>
    <row r="346" spans="1:6">
      <c r="A346" s="218">
        <v>2159</v>
      </c>
      <c r="B346" s="219">
        <v>111</v>
      </c>
      <c r="C346" s="220" t="s">
        <v>567</v>
      </c>
      <c r="D346" s="221">
        <f t="shared" si="5"/>
        <v>1512102623125</v>
      </c>
      <c r="E346" s="224">
        <v>206535809</v>
      </c>
      <c r="F346" s="223">
        <f t="shared" si="4"/>
        <v>1511896087316</v>
      </c>
    </row>
    <row r="347" spans="1:6">
      <c r="A347" s="218">
        <v>2162</v>
      </c>
      <c r="B347" s="219">
        <v>111</v>
      </c>
      <c r="C347" s="220" t="s">
        <v>567</v>
      </c>
      <c r="D347" s="221">
        <f t="shared" si="5"/>
        <v>1511896087316</v>
      </c>
      <c r="E347" s="224">
        <v>99969799</v>
      </c>
      <c r="F347" s="223">
        <f t="shared" si="4"/>
        <v>1511796117517</v>
      </c>
    </row>
    <row r="348" spans="1:6">
      <c r="A348" s="225">
        <v>2165</v>
      </c>
      <c r="B348" s="226">
        <v>111</v>
      </c>
      <c r="C348" s="220" t="s">
        <v>567</v>
      </c>
      <c r="D348" s="221">
        <f t="shared" si="5"/>
        <v>1511796117517</v>
      </c>
      <c r="E348" s="224">
        <v>5362286</v>
      </c>
      <c r="F348" s="223">
        <f t="shared" ref="F348:F357" si="6">+D348-E348</f>
        <v>1511790755231</v>
      </c>
    </row>
    <row r="349" spans="1:6">
      <c r="A349" s="227">
        <v>54</v>
      </c>
      <c r="B349" s="219">
        <v>113</v>
      </c>
      <c r="C349" s="220" t="s">
        <v>568</v>
      </c>
      <c r="D349" s="222">
        <v>274669020</v>
      </c>
      <c r="E349" s="228">
        <v>22889085</v>
      </c>
      <c r="F349" s="223">
        <f t="shared" si="6"/>
        <v>251779935</v>
      </c>
    </row>
    <row r="350" spans="1:6">
      <c r="A350" s="229">
        <v>2090</v>
      </c>
      <c r="B350" s="219">
        <v>133</v>
      </c>
      <c r="C350" s="220" t="s">
        <v>569</v>
      </c>
      <c r="D350" s="222">
        <v>23205902773</v>
      </c>
      <c r="E350" s="230">
        <v>1740687000</v>
      </c>
      <c r="F350" s="223">
        <f t="shared" si="6"/>
        <v>21465215773</v>
      </c>
    </row>
    <row r="351" spans="1:6">
      <c r="A351" s="229">
        <v>2101</v>
      </c>
      <c r="B351" s="219">
        <v>133</v>
      </c>
      <c r="C351" s="220" t="s">
        <v>569</v>
      </c>
      <c r="D351" s="222">
        <f>+F350</f>
        <v>21465215773</v>
      </c>
      <c r="E351" s="230">
        <v>28870000</v>
      </c>
      <c r="F351" s="223">
        <f t="shared" si="6"/>
        <v>21436345773</v>
      </c>
    </row>
    <row r="352" spans="1:6">
      <c r="A352" s="227">
        <v>56</v>
      </c>
      <c r="B352" s="219">
        <v>136</v>
      </c>
      <c r="C352" s="220" t="s">
        <v>570</v>
      </c>
      <c r="D352" s="222">
        <v>193415884014</v>
      </c>
      <c r="E352" s="222">
        <v>14438916000</v>
      </c>
      <c r="F352" s="223">
        <f t="shared" si="6"/>
        <v>178976968014</v>
      </c>
    </row>
    <row r="353" spans="1:6">
      <c r="A353" s="227">
        <v>2320</v>
      </c>
      <c r="B353" s="219">
        <f>+B352</f>
        <v>136</v>
      </c>
      <c r="C353" s="220" t="str">
        <f>+C352</f>
        <v>EXPOSICIÓN AL PELIGRO</v>
      </c>
      <c r="D353" s="222">
        <f>+F352</f>
        <v>178976968014</v>
      </c>
      <c r="E353" s="222">
        <v>347820000</v>
      </c>
      <c r="F353" s="223">
        <f t="shared" si="6"/>
        <v>178629148014</v>
      </c>
    </row>
    <row r="354" spans="1:6">
      <c r="A354" s="227">
        <v>55</v>
      </c>
      <c r="B354" s="219">
        <v>138</v>
      </c>
      <c r="C354" s="220" t="s">
        <v>571</v>
      </c>
      <c r="D354" s="222">
        <v>255596280977</v>
      </c>
      <c r="E354" s="222">
        <v>19565674900</v>
      </c>
      <c r="F354" s="223">
        <f t="shared" si="6"/>
        <v>236030606077</v>
      </c>
    </row>
    <row r="355" spans="1:6">
      <c r="A355" s="227">
        <v>58</v>
      </c>
      <c r="B355" s="219">
        <v>191</v>
      </c>
      <c r="C355" s="220" t="s">
        <v>572</v>
      </c>
      <c r="D355" s="222">
        <v>5940685250</v>
      </c>
      <c r="E355" s="222">
        <v>463500000</v>
      </c>
      <c r="F355" s="223">
        <f t="shared" si="6"/>
        <v>5477185250</v>
      </c>
    </row>
    <row r="356" spans="1:6">
      <c r="A356" s="227">
        <v>2358</v>
      </c>
      <c r="B356" s="226">
        <v>194</v>
      </c>
      <c r="C356" s="231" t="s">
        <v>573</v>
      </c>
      <c r="D356" s="222">
        <v>61374745034</v>
      </c>
      <c r="E356" s="222">
        <v>5114358400</v>
      </c>
      <c r="F356" s="223">
        <f t="shared" si="6"/>
        <v>56260386634</v>
      </c>
    </row>
    <row r="357" spans="1:6">
      <c r="A357" s="232">
        <v>57</v>
      </c>
      <c r="B357" s="226">
        <v>195</v>
      </c>
      <c r="C357" s="231" t="s">
        <v>574</v>
      </c>
      <c r="D357" s="222">
        <v>37897164130</v>
      </c>
      <c r="E357" s="222">
        <v>3001011182</v>
      </c>
      <c r="F357" s="223">
        <f t="shared" si="6"/>
        <v>34896152948</v>
      </c>
    </row>
    <row r="358" spans="1:6">
      <c r="A358" s="291" t="s">
        <v>538</v>
      </c>
      <c r="B358" s="291"/>
      <c r="C358" s="291"/>
      <c r="D358" s="291"/>
      <c r="E358" s="291"/>
      <c r="F358" s="291"/>
    </row>
    <row r="359" spans="1:6">
      <c r="A359" s="229">
        <v>10128</v>
      </c>
      <c r="B359" s="226">
        <v>111</v>
      </c>
      <c r="C359" s="220" t="s">
        <v>565</v>
      </c>
      <c r="D359" s="221">
        <f>+F348</f>
        <v>1511790755231</v>
      </c>
      <c r="E359" s="222">
        <v>3249047379</v>
      </c>
      <c r="F359" s="223">
        <f>+D359-E359</f>
        <v>1508541707852</v>
      </c>
    </row>
    <row r="360" spans="1:6">
      <c r="A360" s="229">
        <v>10810</v>
      </c>
      <c r="B360" s="226">
        <v>111</v>
      </c>
      <c r="C360" s="220" t="s">
        <v>565</v>
      </c>
      <c r="D360" s="221">
        <f>+F359</f>
        <v>1508541707852</v>
      </c>
      <c r="E360" s="222">
        <v>83633192229</v>
      </c>
      <c r="F360" s="223">
        <f>+D360-E360</f>
        <v>1424908515623</v>
      </c>
    </row>
    <row r="361" spans="1:6">
      <c r="A361" s="229">
        <v>12485</v>
      </c>
      <c r="B361" s="226">
        <v>111</v>
      </c>
      <c r="C361" s="220" t="s">
        <v>565</v>
      </c>
      <c r="D361" s="221">
        <f>+F360</f>
        <v>1424908515623</v>
      </c>
      <c r="E361" s="222">
        <v>15349873</v>
      </c>
      <c r="F361" s="223">
        <f t="shared" ref="F361:F424" si="7">+D361-E361</f>
        <v>1424893165750</v>
      </c>
    </row>
    <row r="362" spans="1:6">
      <c r="A362" s="229">
        <v>14065</v>
      </c>
      <c r="B362" s="226">
        <v>111</v>
      </c>
      <c r="C362" s="220" t="s">
        <v>565</v>
      </c>
      <c r="D362" s="221">
        <f>+F361</f>
        <v>1424893165750</v>
      </c>
      <c r="E362" s="222">
        <v>7200000</v>
      </c>
      <c r="F362" s="223">
        <f t="shared" si="7"/>
        <v>1424885965750</v>
      </c>
    </row>
    <row r="363" spans="1:6">
      <c r="A363" s="229">
        <v>11493</v>
      </c>
      <c r="B363" s="226">
        <v>111</v>
      </c>
      <c r="C363" s="220" t="s">
        <v>575</v>
      </c>
      <c r="D363" s="221">
        <f t="shared" ref="D363:D426" si="8">+F362</f>
        <v>1424885965750</v>
      </c>
      <c r="E363" s="224">
        <v>3857710124</v>
      </c>
      <c r="F363" s="223">
        <f t="shared" si="7"/>
        <v>1421028255626</v>
      </c>
    </row>
    <row r="364" spans="1:6">
      <c r="A364" s="229">
        <v>12979</v>
      </c>
      <c r="B364" s="226">
        <v>111</v>
      </c>
      <c r="C364" s="220" t="s">
        <v>567</v>
      </c>
      <c r="D364" s="221">
        <f t="shared" si="8"/>
        <v>1421028255626</v>
      </c>
      <c r="E364" s="224">
        <v>3164870</v>
      </c>
      <c r="F364" s="223">
        <f t="shared" si="7"/>
        <v>1421025090756</v>
      </c>
    </row>
    <row r="365" spans="1:6">
      <c r="A365" s="229">
        <v>12999</v>
      </c>
      <c r="B365" s="226">
        <v>111</v>
      </c>
      <c r="C365" s="220" t="s">
        <v>567</v>
      </c>
      <c r="D365" s="221">
        <f t="shared" si="8"/>
        <v>1421025090756</v>
      </c>
      <c r="E365" s="224">
        <v>28456996</v>
      </c>
      <c r="F365" s="223">
        <f t="shared" si="7"/>
        <v>1420996633760</v>
      </c>
    </row>
    <row r="366" spans="1:6">
      <c r="A366" s="229">
        <v>13007</v>
      </c>
      <c r="B366" s="226">
        <v>111</v>
      </c>
      <c r="C366" s="220" t="s">
        <v>567</v>
      </c>
      <c r="D366" s="221">
        <f t="shared" si="8"/>
        <v>1420996633760</v>
      </c>
      <c r="E366" s="224">
        <v>6406184</v>
      </c>
      <c r="F366" s="223">
        <f t="shared" si="7"/>
        <v>1420990227576</v>
      </c>
    </row>
    <row r="367" spans="1:6">
      <c r="A367" s="229">
        <v>13013</v>
      </c>
      <c r="B367" s="226">
        <v>111</v>
      </c>
      <c r="C367" s="220" t="s">
        <v>567</v>
      </c>
      <c r="D367" s="221">
        <f t="shared" si="8"/>
        <v>1420990227576</v>
      </c>
      <c r="E367" s="224">
        <v>5721902</v>
      </c>
      <c r="F367" s="223">
        <f t="shared" si="7"/>
        <v>1420984505674</v>
      </c>
    </row>
    <row r="368" spans="1:6">
      <c r="A368" s="229">
        <v>13017</v>
      </c>
      <c r="B368" s="226">
        <v>111</v>
      </c>
      <c r="C368" s="220" t="s">
        <v>567</v>
      </c>
      <c r="D368" s="221">
        <f t="shared" si="8"/>
        <v>1420984505674</v>
      </c>
      <c r="E368" s="224">
        <v>42764051</v>
      </c>
      <c r="F368" s="223">
        <f t="shared" si="7"/>
        <v>1420941741623</v>
      </c>
    </row>
    <row r="369" spans="1:6">
      <c r="A369" s="229">
        <v>13134</v>
      </c>
      <c r="B369" s="226">
        <v>111</v>
      </c>
      <c r="C369" s="220" t="s">
        <v>567</v>
      </c>
      <c r="D369" s="221">
        <f t="shared" si="8"/>
        <v>1420941741623</v>
      </c>
      <c r="E369" s="224">
        <v>4229852</v>
      </c>
      <c r="F369" s="223">
        <f t="shared" si="7"/>
        <v>1420937511771</v>
      </c>
    </row>
    <row r="370" spans="1:6">
      <c r="A370" s="229">
        <v>13144</v>
      </c>
      <c r="B370" s="226">
        <v>111</v>
      </c>
      <c r="C370" s="220" t="s">
        <v>567</v>
      </c>
      <c r="D370" s="221">
        <f t="shared" si="8"/>
        <v>1420937511771</v>
      </c>
      <c r="E370" s="224">
        <v>846058</v>
      </c>
      <c r="F370" s="223">
        <f t="shared" si="7"/>
        <v>1420936665713</v>
      </c>
    </row>
    <row r="371" spans="1:6">
      <c r="A371" s="229">
        <v>13153</v>
      </c>
      <c r="B371" s="226">
        <v>111</v>
      </c>
      <c r="C371" s="220" t="s">
        <v>567</v>
      </c>
      <c r="D371" s="221">
        <f t="shared" si="8"/>
        <v>1420936665713</v>
      </c>
      <c r="E371" s="224">
        <v>7524000</v>
      </c>
      <c r="F371" s="223">
        <f t="shared" si="7"/>
        <v>1420929141713</v>
      </c>
    </row>
    <row r="372" spans="1:6">
      <c r="A372" s="229">
        <v>13181</v>
      </c>
      <c r="B372" s="226">
        <v>111</v>
      </c>
      <c r="C372" s="220" t="s">
        <v>567</v>
      </c>
      <c r="D372" s="221">
        <f t="shared" si="8"/>
        <v>1420929141713</v>
      </c>
      <c r="E372" s="224">
        <v>8881519</v>
      </c>
      <c r="F372" s="223">
        <f t="shared" si="7"/>
        <v>1420920260194</v>
      </c>
    </row>
    <row r="373" spans="1:6">
      <c r="A373" s="229">
        <v>13189</v>
      </c>
      <c r="B373" s="226">
        <v>111</v>
      </c>
      <c r="C373" s="220" t="s">
        <v>567</v>
      </c>
      <c r="D373" s="221">
        <f t="shared" si="8"/>
        <v>1420920260194</v>
      </c>
      <c r="E373" s="224">
        <v>4254261</v>
      </c>
      <c r="F373" s="223">
        <f t="shared" si="7"/>
        <v>1420916005933</v>
      </c>
    </row>
    <row r="374" spans="1:6">
      <c r="A374" s="229">
        <v>13198</v>
      </c>
      <c r="B374" s="226">
        <v>111</v>
      </c>
      <c r="C374" s="220" t="s">
        <v>567</v>
      </c>
      <c r="D374" s="221">
        <f t="shared" si="8"/>
        <v>1420916005933</v>
      </c>
      <c r="E374" s="224">
        <v>4823279</v>
      </c>
      <c r="F374" s="223">
        <f t="shared" si="7"/>
        <v>1420911182654</v>
      </c>
    </row>
    <row r="375" spans="1:6">
      <c r="A375" s="229">
        <v>13205</v>
      </c>
      <c r="B375" s="226">
        <v>111</v>
      </c>
      <c r="C375" s="220" t="s">
        <v>567</v>
      </c>
      <c r="D375" s="221">
        <f t="shared" si="8"/>
        <v>1420911182654</v>
      </c>
      <c r="E375" s="224">
        <v>5164070</v>
      </c>
      <c r="F375" s="223">
        <f t="shared" si="7"/>
        <v>1420906018584</v>
      </c>
    </row>
    <row r="376" spans="1:6">
      <c r="A376" s="229">
        <v>13214</v>
      </c>
      <c r="B376" s="226">
        <v>111</v>
      </c>
      <c r="C376" s="220" t="s">
        <v>567</v>
      </c>
      <c r="D376" s="221">
        <f t="shared" si="8"/>
        <v>1420906018584</v>
      </c>
      <c r="E376" s="224">
        <v>122443873</v>
      </c>
      <c r="F376" s="223">
        <f t="shared" si="7"/>
        <v>1420783574711</v>
      </c>
    </row>
    <row r="377" spans="1:6">
      <c r="A377" s="229">
        <v>13226</v>
      </c>
      <c r="B377" s="226">
        <v>111</v>
      </c>
      <c r="C377" s="220" t="s">
        <v>567</v>
      </c>
      <c r="D377" s="221">
        <f t="shared" si="8"/>
        <v>1420783574711</v>
      </c>
      <c r="E377" s="224">
        <v>1327318</v>
      </c>
      <c r="F377" s="223">
        <f t="shared" si="7"/>
        <v>1420782247393</v>
      </c>
    </row>
    <row r="378" spans="1:6">
      <c r="A378" s="229">
        <v>13245</v>
      </c>
      <c r="B378" s="226">
        <v>111</v>
      </c>
      <c r="C378" s="220" t="s">
        <v>567</v>
      </c>
      <c r="D378" s="221">
        <f t="shared" si="8"/>
        <v>1420782247393</v>
      </c>
      <c r="E378" s="224">
        <v>10112436</v>
      </c>
      <c r="F378" s="223">
        <f t="shared" si="7"/>
        <v>1420772134957</v>
      </c>
    </row>
    <row r="379" spans="1:6">
      <c r="A379" s="229">
        <v>13252</v>
      </c>
      <c r="B379" s="226">
        <v>111</v>
      </c>
      <c r="C379" s="220" t="s">
        <v>567</v>
      </c>
      <c r="D379" s="221">
        <f t="shared" si="8"/>
        <v>1420772134957</v>
      </c>
      <c r="E379" s="224">
        <v>7100002</v>
      </c>
      <c r="F379" s="223">
        <f t="shared" si="7"/>
        <v>1420765034955</v>
      </c>
    </row>
    <row r="380" spans="1:6">
      <c r="A380" s="229">
        <v>13258</v>
      </c>
      <c r="B380" s="226">
        <v>111</v>
      </c>
      <c r="C380" s="220" t="s">
        <v>567</v>
      </c>
      <c r="D380" s="221">
        <f t="shared" si="8"/>
        <v>1420765034955</v>
      </c>
      <c r="E380" s="224">
        <v>770000</v>
      </c>
      <c r="F380" s="223">
        <f t="shared" si="7"/>
        <v>1420764264955</v>
      </c>
    </row>
    <row r="381" spans="1:6">
      <c r="A381" s="229">
        <v>13264</v>
      </c>
      <c r="B381" s="226">
        <v>111</v>
      </c>
      <c r="C381" s="220" t="s">
        <v>567</v>
      </c>
      <c r="D381" s="221">
        <f t="shared" si="8"/>
        <v>1420764264955</v>
      </c>
      <c r="E381" s="224">
        <v>3200000</v>
      </c>
      <c r="F381" s="223">
        <f t="shared" si="7"/>
        <v>1420761064955</v>
      </c>
    </row>
    <row r="382" spans="1:6">
      <c r="A382" s="229">
        <v>13272</v>
      </c>
      <c r="B382" s="226">
        <v>111</v>
      </c>
      <c r="C382" s="220" t="s">
        <v>567</v>
      </c>
      <c r="D382" s="221">
        <f t="shared" si="8"/>
        <v>1420761064955</v>
      </c>
      <c r="E382" s="224">
        <v>10387622</v>
      </c>
      <c r="F382" s="223">
        <f t="shared" si="7"/>
        <v>1420750677333</v>
      </c>
    </row>
    <row r="383" spans="1:6">
      <c r="A383" s="229">
        <v>13281</v>
      </c>
      <c r="B383" s="226">
        <v>111</v>
      </c>
      <c r="C383" s="220" t="s">
        <v>567</v>
      </c>
      <c r="D383" s="221">
        <f t="shared" si="8"/>
        <v>1420750677333</v>
      </c>
      <c r="E383" s="224">
        <v>5641074</v>
      </c>
      <c r="F383" s="223">
        <f t="shared" si="7"/>
        <v>1420745036259</v>
      </c>
    </row>
    <row r="384" spans="1:6">
      <c r="A384" s="229">
        <v>13301</v>
      </c>
      <c r="B384" s="226">
        <v>111</v>
      </c>
      <c r="C384" s="220" t="s">
        <v>567</v>
      </c>
      <c r="D384" s="221">
        <f t="shared" si="8"/>
        <v>1420745036259</v>
      </c>
      <c r="E384" s="224">
        <v>81694292</v>
      </c>
      <c r="F384" s="223">
        <f t="shared" si="7"/>
        <v>1420663341967</v>
      </c>
    </row>
    <row r="385" spans="1:6">
      <c r="A385" s="229">
        <v>13308</v>
      </c>
      <c r="B385" s="226">
        <v>111</v>
      </c>
      <c r="C385" s="220" t="s">
        <v>567</v>
      </c>
      <c r="D385" s="221">
        <f t="shared" si="8"/>
        <v>1420663341967</v>
      </c>
      <c r="E385" s="224">
        <v>13872609</v>
      </c>
      <c r="F385" s="223">
        <f t="shared" si="7"/>
        <v>1420649469358</v>
      </c>
    </row>
    <row r="386" spans="1:6">
      <c r="A386" s="229">
        <v>13315</v>
      </c>
      <c r="B386" s="226">
        <v>111</v>
      </c>
      <c r="C386" s="220" t="s">
        <v>567</v>
      </c>
      <c r="D386" s="221">
        <f t="shared" si="8"/>
        <v>1420649469358</v>
      </c>
      <c r="E386" s="224">
        <v>2046555</v>
      </c>
      <c r="F386" s="223">
        <f t="shared" si="7"/>
        <v>1420647422803</v>
      </c>
    </row>
    <row r="387" spans="1:6">
      <c r="A387" s="229">
        <v>13341</v>
      </c>
      <c r="B387" s="226">
        <v>111</v>
      </c>
      <c r="C387" s="220" t="s">
        <v>567</v>
      </c>
      <c r="D387" s="221">
        <f t="shared" si="8"/>
        <v>1420647422803</v>
      </c>
      <c r="E387" s="224">
        <v>299480419</v>
      </c>
      <c r="F387" s="223">
        <f t="shared" si="7"/>
        <v>1420347942384</v>
      </c>
    </row>
    <row r="388" spans="1:6">
      <c r="A388" s="229">
        <v>13893</v>
      </c>
      <c r="B388" s="226">
        <v>111</v>
      </c>
      <c r="C388" s="220" t="s">
        <v>567</v>
      </c>
      <c r="D388" s="221">
        <f t="shared" si="8"/>
        <v>1420347942384</v>
      </c>
      <c r="E388" s="224">
        <v>12595813</v>
      </c>
      <c r="F388" s="223">
        <f t="shared" si="7"/>
        <v>1420335346571</v>
      </c>
    </row>
    <row r="389" spans="1:6">
      <c r="A389" s="229">
        <v>13895</v>
      </c>
      <c r="B389" s="226">
        <v>111</v>
      </c>
      <c r="C389" s="220" t="s">
        <v>567</v>
      </c>
      <c r="D389" s="221">
        <f t="shared" si="8"/>
        <v>1420335346571</v>
      </c>
      <c r="E389" s="224">
        <v>2066237</v>
      </c>
      <c r="F389" s="223">
        <f t="shared" si="7"/>
        <v>1420333280334</v>
      </c>
    </row>
    <row r="390" spans="1:6">
      <c r="A390" s="229">
        <v>13898</v>
      </c>
      <c r="B390" s="226">
        <v>111</v>
      </c>
      <c r="C390" s="220" t="s">
        <v>567</v>
      </c>
      <c r="D390" s="221">
        <f t="shared" si="8"/>
        <v>1420333280334</v>
      </c>
      <c r="E390" s="224">
        <v>27138433</v>
      </c>
      <c r="F390" s="223">
        <f t="shared" si="7"/>
        <v>1420306141901</v>
      </c>
    </row>
    <row r="391" spans="1:6">
      <c r="A391" s="229">
        <v>13899</v>
      </c>
      <c r="B391" s="226">
        <v>111</v>
      </c>
      <c r="C391" s="220" t="s">
        <v>567</v>
      </c>
      <c r="D391" s="221">
        <f t="shared" si="8"/>
        <v>1420306141901</v>
      </c>
      <c r="E391" s="224">
        <v>3520174</v>
      </c>
      <c r="F391" s="223">
        <f t="shared" si="7"/>
        <v>1420302621727</v>
      </c>
    </row>
    <row r="392" spans="1:6">
      <c r="A392" s="229">
        <v>13901</v>
      </c>
      <c r="B392" s="226">
        <v>111</v>
      </c>
      <c r="C392" s="220" t="s">
        <v>567</v>
      </c>
      <c r="D392" s="221">
        <f t="shared" si="8"/>
        <v>1420302621727</v>
      </c>
      <c r="E392" s="224">
        <v>5107642</v>
      </c>
      <c r="F392" s="223">
        <f t="shared" si="7"/>
        <v>1420297514085</v>
      </c>
    </row>
    <row r="393" spans="1:6">
      <c r="A393" s="229">
        <v>13902</v>
      </c>
      <c r="B393" s="226">
        <v>111</v>
      </c>
      <c r="C393" s="220" t="s">
        <v>567</v>
      </c>
      <c r="D393" s="221">
        <f t="shared" si="8"/>
        <v>1420297514085</v>
      </c>
      <c r="E393" s="224">
        <v>166846564</v>
      </c>
      <c r="F393" s="223">
        <f t="shared" si="7"/>
        <v>1420130667521</v>
      </c>
    </row>
    <row r="394" spans="1:6">
      <c r="A394" s="229">
        <v>13903</v>
      </c>
      <c r="B394" s="226">
        <v>111</v>
      </c>
      <c r="C394" s="220" t="s">
        <v>567</v>
      </c>
      <c r="D394" s="221">
        <f t="shared" si="8"/>
        <v>1420130667521</v>
      </c>
      <c r="E394" s="224">
        <v>18086748</v>
      </c>
      <c r="F394" s="223">
        <f t="shared" si="7"/>
        <v>1420112580773</v>
      </c>
    </row>
    <row r="395" spans="1:6">
      <c r="A395" s="229">
        <v>13904</v>
      </c>
      <c r="B395" s="226">
        <v>111</v>
      </c>
      <c r="C395" s="220" t="s">
        <v>567</v>
      </c>
      <c r="D395" s="221">
        <f t="shared" si="8"/>
        <v>1420112580773</v>
      </c>
      <c r="E395" s="224">
        <v>5141792</v>
      </c>
      <c r="F395" s="223">
        <f t="shared" si="7"/>
        <v>1420107438981</v>
      </c>
    </row>
    <row r="396" spans="1:6">
      <c r="A396" s="229">
        <v>13906</v>
      </c>
      <c r="B396" s="226">
        <v>111</v>
      </c>
      <c r="C396" s="220" t="s">
        <v>567</v>
      </c>
      <c r="D396" s="221">
        <f t="shared" si="8"/>
        <v>1420107438981</v>
      </c>
      <c r="E396" s="224">
        <v>4599569</v>
      </c>
      <c r="F396" s="223">
        <f t="shared" si="7"/>
        <v>1420102839412</v>
      </c>
    </row>
    <row r="397" spans="1:6">
      <c r="A397" s="229">
        <v>13907</v>
      </c>
      <c r="B397" s="226">
        <v>111</v>
      </c>
      <c r="C397" s="220" t="s">
        <v>567</v>
      </c>
      <c r="D397" s="221">
        <f t="shared" si="8"/>
        <v>1420102839412</v>
      </c>
      <c r="E397" s="224">
        <v>3182475</v>
      </c>
      <c r="F397" s="223">
        <f t="shared" si="7"/>
        <v>1420099656937</v>
      </c>
    </row>
    <row r="398" spans="1:6">
      <c r="A398" s="229">
        <v>13908</v>
      </c>
      <c r="B398" s="226">
        <v>111</v>
      </c>
      <c r="C398" s="220" t="s">
        <v>567</v>
      </c>
      <c r="D398" s="221">
        <f t="shared" si="8"/>
        <v>1420099656937</v>
      </c>
      <c r="E398" s="224">
        <v>28569224961</v>
      </c>
      <c r="F398" s="223">
        <f t="shared" si="7"/>
        <v>1391530431976</v>
      </c>
    </row>
    <row r="399" spans="1:6">
      <c r="A399" s="229">
        <v>13912</v>
      </c>
      <c r="B399" s="226">
        <v>111</v>
      </c>
      <c r="C399" s="220" t="s">
        <v>567</v>
      </c>
      <c r="D399" s="221">
        <f t="shared" si="8"/>
        <v>1391530431976</v>
      </c>
      <c r="E399" s="224">
        <v>87190388</v>
      </c>
      <c r="F399" s="223">
        <f t="shared" si="7"/>
        <v>1391443241588</v>
      </c>
    </row>
    <row r="400" spans="1:6">
      <c r="A400" s="229">
        <v>13914</v>
      </c>
      <c r="B400" s="226">
        <v>111</v>
      </c>
      <c r="C400" s="220" t="s">
        <v>567</v>
      </c>
      <c r="D400" s="221">
        <f t="shared" si="8"/>
        <v>1391443241588</v>
      </c>
      <c r="E400" s="224">
        <v>502217009</v>
      </c>
      <c r="F400" s="223">
        <f t="shared" si="7"/>
        <v>1390941024579</v>
      </c>
    </row>
    <row r="401" spans="1:6">
      <c r="A401" s="229">
        <v>13917</v>
      </c>
      <c r="B401" s="226">
        <v>111</v>
      </c>
      <c r="C401" s="220" t="s">
        <v>567</v>
      </c>
      <c r="D401" s="221">
        <f t="shared" si="8"/>
        <v>1390941024579</v>
      </c>
      <c r="E401" s="224">
        <v>52288439</v>
      </c>
      <c r="F401" s="223">
        <f t="shared" si="7"/>
        <v>1390888736140</v>
      </c>
    </row>
    <row r="402" spans="1:6">
      <c r="A402" s="229">
        <v>13918</v>
      </c>
      <c r="B402" s="226">
        <v>111</v>
      </c>
      <c r="C402" s="220" t="s">
        <v>567</v>
      </c>
      <c r="D402" s="221">
        <f t="shared" si="8"/>
        <v>1390888736140</v>
      </c>
      <c r="E402" s="224">
        <v>1263343711</v>
      </c>
      <c r="F402" s="223">
        <f t="shared" si="7"/>
        <v>1389625392429</v>
      </c>
    </row>
    <row r="403" spans="1:6">
      <c r="A403" s="229">
        <v>13919</v>
      </c>
      <c r="B403" s="226">
        <v>111</v>
      </c>
      <c r="C403" s="220" t="s">
        <v>567</v>
      </c>
      <c r="D403" s="221">
        <f t="shared" si="8"/>
        <v>1389625392429</v>
      </c>
      <c r="E403" s="224">
        <v>106552213</v>
      </c>
      <c r="F403" s="223">
        <f t="shared" si="7"/>
        <v>1389518840216</v>
      </c>
    </row>
    <row r="404" spans="1:6">
      <c r="A404" s="229">
        <v>13921</v>
      </c>
      <c r="B404" s="226">
        <v>111</v>
      </c>
      <c r="C404" s="220" t="s">
        <v>567</v>
      </c>
      <c r="D404" s="221">
        <f t="shared" si="8"/>
        <v>1389518840216</v>
      </c>
      <c r="E404" s="224">
        <v>441948</v>
      </c>
      <c r="F404" s="223">
        <f t="shared" si="7"/>
        <v>1389518398268</v>
      </c>
    </row>
    <row r="405" spans="1:6">
      <c r="A405" s="229">
        <v>13922</v>
      </c>
      <c r="B405" s="226">
        <v>111</v>
      </c>
      <c r="C405" s="220" t="s">
        <v>567</v>
      </c>
      <c r="D405" s="221">
        <f t="shared" si="8"/>
        <v>1389518398268</v>
      </c>
      <c r="E405" s="224">
        <v>921131</v>
      </c>
      <c r="F405" s="223">
        <f t="shared" si="7"/>
        <v>1389517477137</v>
      </c>
    </row>
    <row r="406" spans="1:6">
      <c r="A406" s="229">
        <v>13926</v>
      </c>
      <c r="B406" s="226">
        <v>111</v>
      </c>
      <c r="C406" s="220" t="s">
        <v>567</v>
      </c>
      <c r="D406" s="221">
        <f t="shared" si="8"/>
        <v>1389517477137</v>
      </c>
      <c r="E406" s="224">
        <v>15569733</v>
      </c>
      <c r="F406" s="223">
        <f t="shared" si="7"/>
        <v>1389501907404</v>
      </c>
    </row>
    <row r="407" spans="1:6">
      <c r="A407" s="229">
        <v>13928</v>
      </c>
      <c r="B407" s="226">
        <v>111</v>
      </c>
      <c r="C407" s="220" t="s">
        <v>567</v>
      </c>
      <c r="D407" s="221">
        <f t="shared" si="8"/>
        <v>1389501907404</v>
      </c>
      <c r="E407" s="224">
        <v>23078855</v>
      </c>
      <c r="F407" s="223">
        <f t="shared" si="7"/>
        <v>1389478828549</v>
      </c>
    </row>
    <row r="408" spans="1:6">
      <c r="A408" s="229">
        <v>13932</v>
      </c>
      <c r="B408" s="226">
        <v>111</v>
      </c>
      <c r="C408" s="220" t="s">
        <v>567</v>
      </c>
      <c r="D408" s="221">
        <f t="shared" si="8"/>
        <v>1389478828549</v>
      </c>
      <c r="E408" s="224">
        <v>701537974</v>
      </c>
      <c r="F408" s="223">
        <f t="shared" si="7"/>
        <v>1388777290575</v>
      </c>
    </row>
    <row r="409" spans="1:6">
      <c r="A409" s="229">
        <v>13934</v>
      </c>
      <c r="B409" s="226">
        <v>111</v>
      </c>
      <c r="C409" s="220" t="s">
        <v>567</v>
      </c>
      <c r="D409" s="221">
        <f t="shared" si="8"/>
        <v>1388777290575</v>
      </c>
      <c r="E409" s="224">
        <v>187407538</v>
      </c>
      <c r="F409" s="223">
        <f t="shared" si="7"/>
        <v>1388589883037</v>
      </c>
    </row>
    <row r="410" spans="1:6">
      <c r="A410" s="229">
        <v>13936</v>
      </c>
      <c r="B410" s="226">
        <v>111</v>
      </c>
      <c r="C410" s="220" t="s">
        <v>567</v>
      </c>
      <c r="D410" s="221">
        <f t="shared" si="8"/>
        <v>1388589883037</v>
      </c>
      <c r="E410" s="224">
        <v>3616328</v>
      </c>
      <c r="F410" s="223">
        <f t="shared" si="7"/>
        <v>1388586266709</v>
      </c>
    </row>
    <row r="411" spans="1:6">
      <c r="A411" s="229">
        <v>13937</v>
      </c>
      <c r="B411" s="226">
        <v>111</v>
      </c>
      <c r="C411" s="220" t="s">
        <v>567</v>
      </c>
      <c r="D411" s="221">
        <f t="shared" si="8"/>
        <v>1388586266709</v>
      </c>
      <c r="E411" s="224">
        <v>30754010</v>
      </c>
      <c r="F411" s="223">
        <f t="shared" si="7"/>
        <v>1388555512699</v>
      </c>
    </row>
    <row r="412" spans="1:6">
      <c r="A412" s="229">
        <v>13939</v>
      </c>
      <c r="B412" s="226">
        <v>111</v>
      </c>
      <c r="C412" s="220" t="s">
        <v>567</v>
      </c>
      <c r="D412" s="221">
        <f t="shared" si="8"/>
        <v>1388555512699</v>
      </c>
      <c r="E412" s="224">
        <v>2115620</v>
      </c>
      <c r="F412" s="223">
        <f t="shared" si="7"/>
        <v>1388553397079</v>
      </c>
    </row>
    <row r="413" spans="1:6">
      <c r="A413" s="229">
        <v>13943</v>
      </c>
      <c r="B413" s="226">
        <v>111</v>
      </c>
      <c r="C413" s="220" t="s">
        <v>567</v>
      </c>
      <c r="D413" s="221">
        <f t="shared" si="8"/>
        <v>1388553397079</v>
      </c>
      <c r="E413" s="224">
        <v>12879969</v>
      </c>
      <c r="F413" s="223">
        <f t="shared" si="7"/>
        <v>1388540517110</v>
      </c>
    </row>
    <row r="414" spans="1:6">
      <c r="A414" s="229">
        <v>13947</v>
      </c>
      <c r="B414" s="226">
        <v>111</v>
      </c>
      <c r="C414" s="220" t="s">
        <v>567</v>
      </c>
      <c r="D414" s="221">
        <f t="shared" si="8"/>
        <v>1388540517110</v>
      </c>
      <c r="E414" s="224">
        <v>294951860</v>
      </c>
      <c r="F414" s="223">
        <f t="shared" si="7"/>
        <v>1388245565250</v>
      </c>
    </row>
    <row r="415" spans="1:6">
      <c r="A415" s="229">
        <v>13952</v>
      </c>
      <c r="B415" s="226">
        <v>111</v>
      </c>
      <c r="C415" s="220" t="s">
        <v>567</v>
      </c>
      <c r="D415" s="221">
        <f t="shared" si="8"/>
        <v>1388245565250</v>
      </c>
      <c r="E415" s="224">
        <v>693089</v>
      </c>
      <c r="F415" s="223">
        <f t="shared" si="7"/>
        <v>1388244872161</v>
      </c>
    </row>
    <row r="416" spans="1:6">
      <c r="A416" s="229">
        <v>13958</v>
      </c>
      <c r="B416" s="226">
        <v>111</v>
      </c>
      <c r="C416" s="220" t="s">
        <v>567</v>
      </c>
      <c r="D416" s="221">
        <f t="shared" si="8"/>
        <v>1388244872161</v>
      </c>
      <c r="E416" s="224">
        <v>454983233</v>
      </c>
      <c r="F416" s="223">
        <f t="shared" si="7"/>
        <v>1387789888928</v>
      </c>
    </row>
    <row r="417" spans="1:6">
      <c r="A417" s="229">
        <v>13964</v>
      </c>
      <c r="B417" s="226">
        <v>111</v>
      </c>
      <c r="C417" s="220" t="s">
        <v>567</v>
      </c>
      <c r="D417" s="221">
        <f t="shared" si="8"/>
        <v>1387789888928</v>
      </c>
      <c r="E417" s="224">
        <v>319129685</v>
      </c>
      <c r="F417" s="223">
        <f t="shared" si="7"/>
        <v>1387470759243</v>
      </c>
    </row>
    <row r="418" spans="1:6">
      <c r="A418" s="229">
        <v>13967</v>
      </c>
      <c r="B418" s="226">
        <v>111</v>
      </c>
      <c r="C418" s="220" t="s">
        <v>567</v>
      </c>
      <c r="D418" s="221">
        <f t="shared" si="8"/>
        <v>1387470759243</v>
      </c>
      <c r="E418" s="224">
        <v>40647499</v>
      </c>
      <c r="F418" s="223">
        <f t="shared" si="7"/>
        <v>1387430111744</v>
      </c>
    </row>
    <row r="419" spans="1:6">
      <c r="A419" s="229">
        <v>13972</v>
      </c>
      <c r="B419" s="226">
        <v>111</v>
      </c>
      <c r="C419" s="220" t="s">
        <v>567</v>
      </c>
      <c r="D419" s="221">
        <f t="shared" si="8"/>
        <v>1387430111744</v>
      </c>
      <c r="E419" s="224">
        <v>9588971</v>
      </c>
      <c r="F419" s="223">
        <f t="shared" si="7"/>
        <v>1387420522773</v>
      </c>
    </row>
    <row r="420" spans="1:6">
      <c r="A420" s="229">
        <v>13976</v>
      </c>
      <c r="B420" s="226">
        <v>111</v>
      </c>
      <c r="C420" s="220" t="s">
        <v>567</v>
      </c>
      <c r="D420" s="221">
        <f t="shared" si="8"/>
        <v>1387420522773</v>
      </c>
      <c r="E420" s="224">
        <v>140457411</v>
      </c>
      <c r="F420" s="223">
        <f t="shared" si="7"/>
        <v>1387280065362</v>
      </c>
    </row>
    <row r="421" spans="1:6">
      <c r="A421" s="229">
        <v>13980</v>
      </c>
      <c r="B421" s="226">
        <v>111</v>
      </c>
      <c r="C421" s="220" t="s">
        <v>567</v>
      </c>
      <c r="D421" s="221">
        <f t="shared" si="8"/>
        <v>1387280065362</v>
      </c>
      <c r="E421" s="224">
        <v>27132928</v>
      </c>
      <c r="F421" s="223">
        <f t="shared" si="7"/>
        <v>1387252932434</v>
      </c>
    </row>
    <row r="422" spans="1:6">
      <c r="A422" s="229">
        <v>13982</v>
      </c>
      <c r="B422" s="226">
        <v>111</v>
      </c>
      <c r="C422" s="220" t="s">
        <v>567</v>
      </c>
      <c r="D422" s="221">
        <f t="shared" si="8"/>
        <v>1387252932434</v>
      </c>
      <c r="E422" s="224">
        <v>5308285</v>
      </c>
      <c r="F422" s="223">
        <f t="shared" si="7"/>
        <v>1387247624149</v>
      </c>
    </row>
    <row r="423" spans="1:6">
      <c r="A423" s="229">
        <v>13984</v>
      </c>
      <c r="B423" s="226">
        <v>111</v>
      </c>
      <c r="C423" s="220" t="s">
        <v>567</v>
      </c>
      <c r="D423" s="221">
        <f t="shared" si="8"/>
        <v>1387247624149</v>
      </c>
      <c r="E423" s="224">
        <v>317441885</v>
      </c>
      <c r="F423" s="223">
        <f t="shared" si="7"/>
        <v>1386930182264</v>
      </c>
    </row>
    <row r="424" spans="1:6">
      <c r="A424" s="229">
        <v>13987</v>
      </c>
      <c r="B424" s="226">
        <v>111</v>
      </c>
      <c r="C424" s="220" t="s">
        <v>567</v>
      </c>
      <c r="D424" s="221">
        <f t="shared" si="8"/>
        <v>1386930182264</v>
      </c>
      <c r="E424" s="224">
        <v>84258691</v>
      </c>
      <c r="F424" s="223">
        <f t="shared" si="7"/>
        <v>1386845923573</v>
      </c>
    </row>
    <row r="425" spans="1:6">
      <c r="A425" s="229">
        <v>13992</v>
      </c>
      <c r="B425" s="226">
        <v>111</v>
      </c>
      <c r="C425" s="220" t="s">
        <v>567</v>
      </c>
      <c r="D425" s="221">
        <f t="shared" si="8"/>
        <v>1386845923573</v>
      </c>
      <c r="E425" s="224">
        <v>5808286</v>
      </c>
      <c r="F425" s="223">
        <f t="shared" ref="F425:F488" si="9">+D425-E425</f>
        <v>1386840115287</v>
      </c>
    </row>
    <row r="426" spans="1:6">
      <c r="A426" s="229">
        <v>13995</v>
      </c>
      <c r="B426" s="226">
        <v>111</v>
      </c>
      <c r="C426" s="220" t="s">
        <v>567</v>
      </c>
      <c r="D426" s="221">
        <f t="shared" si="8"/>
        <v>1386840115287</v>
      </c>
      <c r="E426" s="224">
        <v>497491218</v>
      </c>
      <c r="F426" s="223">
        <f t="shared" si="9"/>
        <v>1386342624069</v>
      </c>
    </row>
    <row r="427" spans="1:6">
      <c r="A427" s="229">
        <v>13997</v>
      </c>
      <c r="B427" s="226">
        <v>111</v>
      </c>
      <c r="C427" s="220" t="s">
        <v>567</v>
      </c>
      <c r="D427" s="221">
        <f t="shared" ref="D427:D490" si="10">+F426</f>
        <v>1386342624069</v>
      </c>
      <c r="E427" s="224">
        <v>390081121</v>
      </c>
      <c r="F427" s="223">
        <f t="shared" si="9"/>
        <v>1385952542948</v>
      </c>
    </row>
    <row r="428" spans="1:6">
      <c r="A428" s="229">
        <v>13999</v>
      </c>
      <c r="B428" s="226">
        <v>111</v>
      </c>
      <c r="C428" s="220" t="s">
        <v>567</v>
      </c>
      <c r="D428" s="221">
        <f t="shared" si="10"/>
        <v>1385952542948</v>
      </c>
      <c r="E428" s="224">
        <v>10322362</v>
      </c>
      <c r="F428" s="223">
        <f t="shared" si="9"/>
        <v>1385942220586</v>
      </c>
    </row>
    <row r="429" spans="1:6">
      <c r="A429" s="229">
        <v>14007</v>
      </c>
      <c r="B429" s="226">
        <v>111</v>
      </c>
      <c r="C429" s="220" t="s">
        <v>567</v>
      </c>
      <c r="D429" s="221">
        <f t="shared" si="10"/>
        <v>1385942220586</v>
      </c>
      <c r="E429" s="224">
        <v>60317800</v>
      </c>
      <c r="F429" s="223">
        <f t="shared" si="9"/>
        <v>1385881902786</v>
      </c>
    </row>
    <row r="430" spans="1:6">
      <c r="A430" s="229">
        <v>14010</v>
      </c>
      <c r="B430" s="226">
        <v>111</v>
      </c>
      <c r="C430" s="220" t="s">
        <v>567</v>
      </c>
      <c r="D430" s="221">
        <f t="shared" si="10"/>
        <v>1385881902786</v>
      </c>
      <c r="E430" s="224">
        <v>28784844</v>
      </c>
      <c r="F430" s="223">
        <f t="shared" si="9"/>
        <v>1385853117942</v>
      </c>
    </row>
    <row r="431" spans="1:6">
      <c r="A431" s="229">
        <v>14013</v>
      </c>
      <c r="B431" s="226">
        <v>111</v>
      </c>
      <c r="C431" s="220" t="s">
        <v>567</v>
      </c>
      <c r="D431" s="221">
        <f t="shared" si="10"/>
        <v>1385853117942</v>
      </c>
      <c r="E431" s="224">
        <v>200474388</v>
      </c>
      <c r="F431" s="223">
        <f t="shared" si="9"/>
        <v>1385652643554</v>
      </c>
    </row>
    <row r="432" spans="1:6">
      <c r="A432" s="229">
        <v>14015</v>
      </c>
      <c r="B432" s="226">
        <v>111</v>
      </c>
      <c r="C432" s="220" t="s">
        <v>567</v>
      </c>
      <c r="D432" s="221">
        <f t="shared" si="10"/>
        <v>1385652643554</v>
      </c>
      <c r="E432" s="224">
        <v>4619387</v>
      </c>
      <c r="F432" s="223">
        <f t="shared" si="9"/>
        <v>1385648024167</v>
      </c>
    </row>
    <row r="433" spans="1:6">
      <c r="A433" s="229">
        <v>14017</v>
      </c>
      <c r="B433" s="226">
        <v>111</v>
      </c>
      <c r="C433" s="220" t="s">
        <v>567</v>
      </c>
      <c r="D433" s="221">
        <f t="shared" si="10"/>
        <v>1385648024167</v>
      </c>
      <c r="E433" s="224">
        <v>48617604</v>
      </c>
      <c r="F433" s="223">
        <f t="shared" si="9"/>
        <v>1385599406563</v>
      </c>
    </row>
    <row r="434" spans="1:6">
      <c r="A434" s="229">
        <v>14020</v>
      </c>
      <c r="B434" s="226">
        <v>111</v>
      </c>
      <c r="C434" s="220" t="s">
        <v>567</v>
      </c>
      <c r="D434" s="221">
        <f t="shared" si="10"/>
        <v>1385599406563</v>
      </c>
      <c r="E434" s="224">
        <v>51394634</v>
      </c>
      <c r="F434" s="223">
        <f t="shared" si="9"/>
        <v>1385548011929</v>
      </c>
    </row>
    <row r="435" spans="1:6">
      <c r="A435" s="229">
        <v>14025</v>
      </c>
      <c r="B435" s="226">
        <v>111</v>
      </c>
      <c r="C435" s="220" t="s">
        <v>567</v>
      </c>
      <c r="D435" s="221">
        <f t="shared" si="10"/>
        <v>1385548011929</v>
      </c>
      <c r="E435" s="224">
        <v>2878538</v>
      </c>
      <c r="F435" s="223">
        <f t="shared" si="9"/>
        <v>1385545133391</v>
      </c>
    </row>
    <row r="436" spans="1:6">
      <c r="A436" s="229">
        <v>14029</v>
      </c>
      <c r="B436" s="226">
        <v>111</v>
      </c>
      <c r="C436" s="220" t="s">
        <v>567</v>
      </c>
      <c r="D436" s="221">
        <f t="shared" si="10"/>
        <v>1385545133391</v>
      </c>
      <c r="E436" s="224">
        <v>13242841</v>
      </c>
      <c r="F436" s="223">
        <f t="shared" si="9"/>
        <v>1385531890550</v>
      </c>
    </row>
    <row r="437" spans="1:6">
      <c r="A437" s="229">
        <v>14034</v>
      </c>
      <c r="B437" s="226">
        <v>111</v>
      </c>
      <c r="C437" s="220" t="s">
        <v>567</v>
      </c>
      <c r="D437" s="221">
        <f t="shared" si="10"/>
        <v>1385531890550</v>
      </c>
      <c r="E437" s="224">
        <v>281342500</v>
      </c>
      <c r="F437" s="223">
        <f t="shared" si="9"/>
        <v>1385250548050</v>
      </c>
    </row>
    <row r="438" spans="1:6">
      <c r="A438" s="229">
        <v>14039</v>
      </c>
      <c r="B438" s="226">
        <v>111</v>
      </c>
      <c r="C438" s="220" t="s">
        <v>567</v>
      </c>
      <c r="D438" s="221">
        <f t="shared" si="10"/>
        <v>1385250548050</v>
      </c>
      <c r="E438" s="224">
        <v>1200000</v>
      </c>
      <c r="F438" s="223">
        <f t="shared" si="9"/>
        <v>1385249348050</v>
      </c>
    </row>
    <row r="439" spans="1:6">
      <c r="A439" s="229">
        <v>14045</v>
      </c>
      <c r="B439" s="226">
        <v>111</v>
      </c>
      <c r="C439" s="220" t="s">
        <v>567</v>
      </c>
      <c r="D439" s="221">
        <f t="shared" si="10"/>
        <v>1385249348050</v>
      </c>
      <c r="E439" s="224">
        <v>2519287</v>
      </c>
      <c r="F439" s="223">
        <f t="shared" si="9"/>
        <v>1385246828763</v>
      </c>
    </row>
    <row r="440" spans="1:6">
      <c r="A440" s="229">
        <v>14046</v>
      </c>
      <c r="B440" s="226">
        <v>111</v>
      </c>
      <c r="C440" s="220" t="s">
        <v>567</v>
      </c>
      <c r="D440" s="221">
        <f t="shared" si="10"/>
        <v>1385246828763</v>
      </c>
      <c r="E440" s="224">
        <v>7578207</v>
      </c>
      <c r="F440" s="223">
        <f t="shared" si="9"/>
        <v>1385239250556</v>
      </c>
    </row>
    <row r="441" spans="1:6">
      <c r="A441" s="229">
        <v>14050</v>
      </c>
      <c r="B441" s="226">
        <v>111</v>
      </c>
      <c r="C441" s="220" t="s">
        <v>567</v>
      </c>
      <c r="D441" s="221">
        <f t="shared" si="10"/>
        <v>1385239250556</v>
      </c>
      <c r="E441" s="224">
        <v>134609</v>
      </c>
      <c r="F441" s="223">
        <f t="shared" si="9"/>
        <v>1385239115947</v>
      </c>
    </row>
    <row r="442" spans="1:6">
      <c r="A442" s="229">
        <v>14054</v>
      </c>
      <c r="B442" s="226">
        <v>111</v>
      </c>
      <c r="C442" s="220" t="s">
        <v>567</v>
      </c>
      <c r="D442" s="221">
        <f t="shared" si="10"/>
        <v>1385239115947</v>
      </c>
      <c r="E442" s="224">
        <v>11912805</v>
      </c>
      <c r="F442" s="223">
        <f t="shared" si="9"/>
        <v>1385227203142</v>
      </c>
    </row>
    <row r="443" spans="1:6">
      <c r="A443" s="229">
        <v>14056</v>
      </c>
      <c r="B443" s="226">
        <v>111</v>
      </c>
      <c r="C443" s="220" t="s">
        <v>567</v>
      </c>
      <c r="D443" s="221">
        <f t="shared" si="10"/>
        <v>1385227203142</v>
      </c>
      <c r="E443" s="224">
        <v>47565829</v>
      </c>
      <c r="F443" s="223">
        <f t="shared" si="9"/>
        <v>1385179637313</v>
      </c>
    </row>
    <row r="444" spans="1:6">
      <c r="A444" s="229">
        <v>14060</v>
      </c>
      <c r="B444" s="226">
        <v>111</v>
      </c>
      <c r="C444" s="220" t="s">
        <v>567</v>
      </c>
      <c r="D444" s="221">
        <f t="shared" si="10"/>
        <v>1385179637313</v>
      </c>
      <c r="E444" s="224">
        <v>1986960</v>
      </c>
      <c r="F444" s="223">
        <f t="shared" si="9"/>
        <v>1385177650353</v>
      </c>
    </row>
    <row r="445" spans="1:6">
      <c r="A445" s="229">
        <v>14068</v>
      </c>
      <c r="B445" s="226">
        <v>111</v>
      </c>
      <c r="C445" s="220" t="s">
        <v>567</v>
      </c>
      <c r="D445" s="221">
        <f t="shared" si="10"/>
        <v>1385177650353</v>
      </c>
      <c r="E445" s="224">
        <v>29106987</v>
      </c>
      <c r="F445" s="223">
        <f t="shared" si="9"/>
        <v>1385148543366</v>
      </c>
    </row>
    <row r="446" spans="1:6">
      <c r="A446" s="229">
        <v>14075</v>
      </c>
      <c r="B446" s="226">
        <v>111</v>
      </c>
      <c r="C446" s="220" t="s">
        <v>567</v>
      </c>
      <c r="D446" s="221">
        <f t="shared" si="10"/>
        <v>1385148543366</v>
      </c>
      <c r="E446" s="224">
        <v>32996077</v>
      </c>
      <c r="F446" s="223">
        <f t="shared" si="9"/>
        <v>1385115547289</v>
      </c>
    </row>
    <row r="447" spans="1:6">
      <c r="A447" s="229">
        <v>14079</v>
      </c>
      <c r="B447" s="226">
        <v>111</v>
      </c>
      <c r="C447" s="220" t="s">
        <v>567</v>
      </c>
      <c r="D447" s="221">
        <f t="shared" si="10"/>
        <v>1385115547289</v>
      </c>
      <c r="E447" s="224">
        <v>116643142</v>
      </c>
      <c r="F447" s="223">
        <f t="shared" si="9"/>
        <v>1384998904147</v>
      </c>
    </row>
    <row r="448" spans="1:6">
      <c r="A448" s="229">
        <v>14080</v>
      </c>
      <c r="B448" s="226">
        <v>111</v>
      </c>
      <c r="C448" s="220" t="s">
        <v>567</v>
      </c>
      <c r="D448" s="221">
        <f t="shared" si="10"/>
        <v>1384998904147</v>
      </c>
      <c r="E448" s="224">
        <v>7200000</v>
      </c>
      <c r="F448" s="223">
        <f t="shared" si="9"/>
        <v>1384991704147</v>
      </c>
    </row>
    <row r="449" spans="1:6">
      <c r="A449" s="229">
        <v>14090</v>
      </c>
      <c r="B449" s="226">
        <v>111</v>
      </c>
      <c r="C449" s="220" t="s">
        <v>567</v>
      </c>
      <c r="D449" s="221">
        <f t="shared" si="10"/>
        <v>1384991704147</v>
      </c>
      <c r="E449" s="224">
        <v>375000</v>
      </c>
      <c r="F449" s="223">
        <f t="shared" si="9"/>
        <v>1384991329147</v>
      </c>
    </row>
    <row r="450" spans="1:6">
      <c r="A450" s="229">
        <v>14097</v>
      </c>
      <c r="B450" s="226">
        <v>111</v>
      </c>
      <c r="C450" s="220" t="s">
        <v>567</v>
      </c>
      <c r="D450" s="221">
        <f t="shared" si="10"/>
        <v>1384991329147</v>
      </c>
      <c r="E450" s="224">
        <v>132216570</v>
      </c>
      <c r="F450" s="223">
        <f t="shared" si="9"/>
        <v>1384859112577</v>
      </c>
    </row>
    <row r="451" spans="1:6">
      <c r="A451" s="229">
        <v>14109</v>
      </c>
      <c r="B451" s="226">
        <v>111</v>
      </c>
      <c r="C451" s="220" t="s">
        <v>567</v>
      </c>
      <c r="D451" s="221">
        <f t="shared" si="10"/>
        <v>1384859112577</v>
      </c>
      <c r="E451" s="224">
        <v>27942508</v>
      </c>
      <c r="F451" s="223">
        <f t="shared" si="9"/>
        <v>1384831170069</v>
      </c>
    </row>
    <row r="452" spans="1:6">
      <c r="A452" s="229">
        <v>14120</v>
      </c>
      <c r="B452" s="226">
        <v>111</v>
      </c>
      <c r="C452" s="220" t="s">
        <v>567</v>
      </c>
      <c r="D452" s="221">
        <f t="shared" si="10"/>
        <v>1384831170069</v>
      </c>
      <c r="E452" s="224">
        <v>5326837</v>
      </c>
      <c r="F452" s="223">
        <f t="shared" si="9"/>
        <v>1384825843232</v>
      </c>
    </row>
    <row r="453" spans="1:6">
      <c r="A453" s="229">
        <v>14125</v>
      </c>
      <c r="B453" s="226">
        <v>111</v>
      </c>
      <c r="C453" s="220" t="s">
        <v>567</v>
      </c>
      <c r="D453" s="221">
        <f t="shared" si="10"/>
        <v>1384825843232</v>
      </c>
      <c r="E453" s="224">
        <v>6427692</v>
      </c>
      <c r="F453" s="223">
        <f t="shared" si="9"/>
        <v>1384819415540</v>
      </c>
    </row>
    <row r="454" spans="1:6">
      <c r="A454" s="229">
        <v>14142</v>
      </c>
      <c r="B454" s="226">
        <v>111</v>
      </c>
      <c r="C454" s="220" t="s">
        <v>567</v>
      </c>
      <c r="D454" s="221">
        <f t="shared" si="10"/>
        <v>1384819415540</v>
      </c>
      <c r="E454" s="224">
        <v>17341371</v>
      </c>
      <c r="F454" s="223">
        <f t="shared" si="9"/>
        <v>1384802074169</v>
      </c>
    </row>
    <row r="455" spans="1:6">
      <c r="A455" s="229">
        <v>14200</v>
      </c>
      <c r="B455" s="226">
        <v>111</v>
      </c>
      <c r="C455" s="220" t="s">
        <v>567</v>
      </c>
      <c r="D455" s="221">
        <f t="shared" si="10"/>
        <v>1384802074169</v>
      </c>
      <c r="E455" s="224">
        <v>14263444</v>
      </c>
      <c r="F455" s="223">
        <f t="shared" si="9"/>
        <v>1384787810725</v>
      </c>
    </row>
    <row r="456" spans="1:6">
      <c r="A456" s="229">
        <v>14207</v>
      </c>
      <c r="B456" s="226">
        <v>111</v>
      </c>
      <c r="C456" s="220" t="s">
        <v>567</v>
      </c>
      <c r="D456" s="221">
        <f t="shared" si="10"/>
        <v>1384787810725</v>
      </c>
      <c r="E456" s="224">
        <v>4478167</v>
      </c>
      <c r="F456" s="223">
        <f t="shared" si="9"/>
        <v>1384783332558</v>
      </c>
    </row>
    <row r="457" spans="1:6">
      <c r="A457" s="229">
        <v>14215</v>
      </c>
      <c r="B457" s="226">
        <v>111</v>
      </c>
      <c r="C457" s="220" t="s">
        <v>567</v>
      </c>
      <c r="D457" s="221">
        <f t="shared" si="10"/>
        <v>1384783332558</v>
      </c>
      <c r="E457" s="224">
        <v>4687688</v>
      </c>
      <c r="F457" s="223">
        <f t="shared" si="9"/>
        <v>1384778644870</v>
      </c>
    </row>
    <row r="458" spans="1:6">
      <c r="A458" s="229">
        <v>14216</v>
      </c>
      <c r="B458" s="226">
        <v>111</v>
      </c>
      <c r="C458" s="220" t="s">
        <v>567</v>
      </c>
      <c r="D458" s="221">
        <f t="shared" si="10"/>
        <v>1384778644870</v>
      </c>
      <c r="E458" s="224">
        <v>100123</v>
      </c>
      <c r="F458" s="223">
        <f t="shared" si="9"/>
        <v>1384778544747</v>
      </c>
    </row>
    <row r="459" spans="1:6">
      <c r="A459" s="229">
        <v>14222</v>
      </c>
      <c r="B459" s="226">
        <v>111</v>
      </c>
      <c r="C459" s="220" t="s">
        <v>567</v>
      </c>
      <c r="D459" s="221">
        <f t="shared" si="10"/>
        <v>1384778544747</v>
      </c>
      <c r="E459" s="224">
        <v>5610000</v>
      </c>
      <c r="F459" s="223">
        <f t="shared" si="9"/>
        <v>1384772934747</v>
      </c>
    </row>
    <row r="460" spans="1:6">
      <c r="A460" s="229">
        <v>14230</v>
      </c>
      <c r="B460" s="226">
        <v>111</v>
      </c>
      <c r="C460" s="220" t="s">
        <v>567</v>
      </c>
      <c r="D460" s="221">
        <f t="shared" si="10"/>
        <v>1384772934747</v>
      </c>
      <c r="E460" s="224">
        <v>48570854</v>
      </c>
      <c r="F460" s="223">
        <f t="shared" si="9"/>
        <v>1384724363893</v>
      </c>
    </row>
    <row r="461" spans="1:6">
      <c r="A461" s="229">
        <v>14238</v>
      </c>
      <c r="B461" s="226">
        <v>111</v>
      </c>
      <c r="C461" s="220" t="s">
        <v>567</v>
      </c>
      <c r="D461" s="221">
        <f t="shared" si="10"/>
        <v>1384724363893</v>
      </c>
      <c r="E461" s="224">
        <v>3847143</v>
      </c>
      <c r="F461" s="223">
        <f t="shared" si="9"/>
        <v>1384720516750</v>
      </c>
    </row>
    <row r="462" spans="1:6">
      <c r="A462" s="229">
        <v>14241</v>
      </c>
      <c r="B462" s="226">
        <v>111</v>
      </c>
      <c r="C462" s="220" t="s">
        <v>567</v>
      </c>
      <c r="D462" s="221">
        <f t="shared" si="10"/>
        <v>1384720516750</v>
      </c>
      <c r="E462" s="224">
        <v>1250000</v>
      </c>
      <c r="F462" s="223">
        <f t="shared" si="9"/>
        <v>1384719266750</v>
      </c>
    </row>
    <row r="463" spans="1:6">
      <c r="A463" s="229">
        <v>14253</v>
      </c>
      <c r="B463" s="226">
        <v>111</v>
      </c>
      <c r="C463" s="220" t="s">
        <v>567</v>
      </c>
      <c r="D463" s="221">
        <f t="shared" si="10"/>
        <v>1384719266750</v>
      </c>
      <c r="E463" s="224">
        <v>42152075</v>
      </c>
      <c r="F463" s="223">
        <f t="shared" si="9"/>
        <v>1384677114675</v>
      </c>
    </row>
    <row r="464" spans="1:6">
      <c r="A464" s="229">
        <v>14259</v>
      </c>
      <c r="B464" s="226">
        <v>111</v>
      </c>
      <c r="C464" s="220" t="s">
        <v>567</v>
      </c>
      <c r="D464" s="221">
        <f t="shared" si="10"/>
        <v>1384677114675</v>
      </c>
      <c r="E464" s="224">
        <v>43915568</v>
      </c>
      <c r="F464" s="223">
        <f t="shared" si="9"/>
        <v>1384633199107</v>
      </c>
    </row>
    <row r="465" spans="1:7">
      <c r="A465" s="229">
        <v>14263</v>
      </c>
      <c r="B465" s="226">
        <v>111</v>
      </c>
      <c r="C465" s="220" t="s">
        <v>567</v>
      </c>
      <c r="D465" s="221">
        <f t="shared" si="10"/>
        <v>1384633199107</v>
      </c>
      <c r="E465" s="224">
        <v>11854215</v>
      </c>
      <c r="F465" s="223">
        <f t="shared" si="9"/>
        <v>1384621344892</v>
      </c>
      <c r="G465" s="22"/>
    </row>
    <row r="466" spans="1:7">
      <c r="A466" s="229">
        <v>14272</v>
      </c>
      <c r="B466" s="226">
        <v>111</v>
      </c>
      <c r="C466" s="220" t="s">
        <v>567</v>
      </c>
      <c r="D466" s="221">
        <f t="shared" si="10"/>
        <v>1384621344892</v>
      </c>
      <c r="E466" s="224">
        <v>4711322</v>
      </c>
      <c r="F466" s="223">
        <f t="shared" si="9"/>
        <v>1384616633570</v>
      </c>
    </row>
    <row r="467" spans="1:7">
      <c r="A467" s="229">
        <v>14282</v>
      </c>
      <c r="B467" s="226">
        <v>111</v>
      </c>
      <c r="C467" s="220" t="s">
        <v>567</v>
      </c>
      <c r="D467" s="221">
        <f t="shared" si="10"/>
        <v>1384616633570</v>
      </c>
      <c r="E467" s="224">
        <v>364986868</v>
      </c>
      <c r="F467" s="223">
        <f t="shared" si="9"/>
        <v>1384251646702</v>
      </c>
    </row>
    <row r="468" spans="1:7">
      <c r="A468" s="229">
        <v>14302</v>
      </c>
      <c r="B468" s="226">
        <v>111</v>
      </c>
      <c r="C468" s="220" t="s">
        <v>567</v>
      </c>
      <c r="D468" s="221">
        <f t="shared" si="10"/>
        <v>1384251646702</v>
      </c>
      <c r="E468" s="224">
        <v>486629013</v>
      </c>
      <c r="F468" s="223">
        <f t="shared" si="9"/>
        <v>1383765017689</v>
      </c>
    </row>
    <row r="469" spans="1:7">
      <c r="A469" s="229">
        <v>14309</v>
      </c>
      <c r="B469" s="226">
        <v>111</v>
      </c>
      <c r="C469" s="220" t="s">
        <v>567</v>
      </c>
      <c r="D469" s="221">
        <f t="shared" si="10"/>
        <v>1383765017689</v>
      </c>
      <c r="E469" s="224">
        <v>179652</v>
      </c>
      <c r="F469" s="223">
        <f t="shared" si="9"/>
        <v>1383764838037</v>
      </c>
    </row>
    <row r="470" spans="1:7">
      <c r="A470" s="229">
        <v>14325</v>
      </c>
      <c r="B470" s="226">
        <v>111</v>
      </c>
      <c r="C470" s="220" t="s">
        <v>567</v>
      </c>
      <c r="D470" s="221">
        <f t="shared" si="10"/>
        <v>1383764838037</v>
      </c>
      <c r="E470" s="224">
        <v>12522638</v>
      </c>
      <c r="F470" s="223">
        <f t="shared" si="9"/>
        <v>1383752315399</v>
      </c>
    </row>
    <row r="471" spans="1:7">
      <c r="A471" s="229">
        <v>14329</v>
      </c>
      <c r="B471" s="226">
        <v>111</v>
      </c>
      <c r="C471" s="220" t="s">
        <v>567</v>
      </c>
      <c r="D471" s="221">
        <f t="shared" si="10"/>
        <v>1383752315399</v>
      </c>
      <c r="E471" s="224">
        <v>4158062</v>
      </c>
      <c r="F471" s="223">
        <f t="shared" si="9"/>
        <v>1383748157337</v>
      </c>
    </row>
    <row r="472" spans="1:7">
      <c r="A472" s="229">
        <v>14338</v>
      </c>
      <c r="B472" s="226">
        <v>111</v>
      </c>
      <c r="C472" s="220" t="s">
        <v>567</v>
      </c>
      <c r="D472" s="221">
        <f t="shared" si="10"/>
        <v>1383748157337</v>
      </c>
      <c r="E472" s="224">
        <v>4776697</v>
      </c>
      <c r="F472" s="223">
        <f t="shared" si="9"/>
        <v>1383743380640</v>
      </c>
    </row>
    <row r="473" spans="1:7">
      <c r="A473" s="229">
        <v>14346</v>
      </c>
      <c r="B473" s="226">
        <v>111</v>
      </c>
      <c r="C473" s="220" t="s">
        <v>567</v>
      </c>
      <c r="D473" s="221">
        <f t="shared" si="10"/>
        <v>1383743380640</v>
      </c>
      <c r="E473" s="224">
        <v>2677221</v>
      </c>
      <c r="F473" s="223">
        <f t="shared" si="9"/>
        <v>1383740703419</v>
      </c>
    </row>
    <row r="474" spans="1:7">
      <c r="A474" s="229">
        <v>14360</v>
      </c>
      <c r="B474" s="226">
        <v>111</v>
      </c>
      <c r="C474" s="220" t="s">
        <v>567</v>
      </c>
      <c r="D474" s="221">
        <f t="shared" si="10"/>
        <v>1383740703419</v>
      </c>
      <c r="E474" s="224">
        <v>194099178</v>
      </c>
      <c r="F474" s="223">
        <f t="shared" si="9"/>
        <v>1383546604241</v>
      </c>
    </row>
    <row r="475" spans="1:7">
      <c r="A475" s="229">
        <v>14370</v>
      </c>
      <c r="B475" s="226">
        <v>111</v>
      </c>
      <c r="C475" s="220" t="s">
        <v>567</v>
      </c>
      <c r="D475" s="221">
        <f t="shared" si="10"/>
        <v>1383546604241</v>
      </c>
      <c r="E475" s="224">
        <v>15151538</v>
      </c>
      <c r="F475" s="223">
        <f t="shared" si="9"/>
        <v>1383531452703</v>
      </c>
    </row>
    <row r="476" spans="1:7">
      <c r="A476" s="229">
        <v>14379</v>
      </c>
      <c r="B476" s="226">
        <v>111</v>
      </c>
      <c r="C476" s="220" t="s">
        <v>567</v>
      </c>
      <c r="D476" s="221">
        <f t="shared" si="10"/>
        <v>1383531452703</v>
      </c>
      <c r="E476" s="224">
        <v>14853421</v>
      </c>
      <c r="F476" s="223">
        <f t="shared" si="9"/>
        <v>1383516599282</v>
      </c>
    </row>
    <row r="477" spans="1:7">
      <c r="A477" s="229">
        <v>14400</v>
      </c>
      <c r="B477" s="226">
        <v>111</v>
      </c>
      <c r="C477" s="220" t="s">
        <v>567</v>
      </c>
      <c r="D477" s="221">
        <f t="shared" si="10"/>
        <v>1383516599282</v>
      </c>
      <c r="E477" s="224">
        <v>7160068</v>
      </c>
      <c r="F477" s="223">
        <f t="shared" si="9"/>
        <v>1383509439214</v>
      </c>
    </row>
    <row r="478" spans="1:7">
      <c r="A478" s="229">
        <v>14410</v>
      </c>
      <c r="B478" s="226">
        <v>111</v>
      </c>
      <c r="C478" s="220" t="s">
        <v>567</v>
      </c>
      <c r="D478" s="221">
        <f t="shared" si="10"/>
        <v>1383509439214</v>
      </c>
      <c r="E478" s="224">
        <v>8051507</v>
      </c>
      <c r="F478" s="223">
        <f t="shared" si="9"/>
        <v>1383501387707</v>
      </c>
    </row>
    <row r="479" spans="1:7">
      <c r="A479" s="229">
        <v>14417</v>
      </c>
      <c r="B479" s="226">
        <v>111</v>
      </c>
      <c r="C479" s="220" t="s">
        <v>567</v>
      </c>
      <c r="D479" s="221">
        <f t="shared" si="10"/>
        <v>1383501387707</v>
      </c>
      <c r="E479" s="224">
        <v>60834814</v>
      </c>
      <c r="F479" s="223">
        <f t="shared" si="9"/>
        <v>1383440552893</v>
      </c>
    </row>
    <row r="480" spans="1:7">
      <c r="A480" s="229">
        <v>14424</v>
      </c>
      <c r="B480" s="226">
        <v>111</v>
      </c>
      <c r="C480" s="220" t="s">
        <v>567</v>
      </c>
      <c r="D480" s="221">
        <f t="shared" si="10"/>
        <v>1383440552893</v>
      </c>
      <c r="E480" s="224">
        <v>28973953</v>
      </c>
      <c r="F480" s="223">
        <f t="shared" si="9"/>
        <v>1383411578940</v>
      </c>
    </row>
    <row r="481" spans="1:6">
      <c r="A481" s="229">
        <v>14434</v>
      </c>
      <c r="B481" s="226">
        <v>111</v>
      </c>
      <c r="C481" s="220" t="s">
        <v>567</v>
      </c>
      <c r="D481" s="221">
        <f t="shared" si="10"/>
        <v>1383411578940</v>
      </c>
      <c r="E481" s="224">
        <v>48012563</v>
      </c>
      <c r="F481" s="223">
        <f t="shared" si="9"/>
        <v>1383363566377</v>
      </c>
    </row>
    <row r="482" spans="1:6">
      <c r="A482" s="229">
        <v>14443</v>
      </c>
      <c r="B482" s="226">
        <v>111</v>
      </c>
      <c r="C482" s="220" t="s">
        <v>567</v>
      </c>
      <c r="D482" s="221">
        <f t="shared" si="10"/>
        <v>1383363566377</v>
      </c>
      <c r="E482" s="224">
        <v>1335501</v>
      </c>
      <c r="F482" s="223">
        <f t="shared" si="9"/>
        <v>1383362230876</v>
      </c>
    </row>
    <row r="483" spans="1:6">
      <c r="A483" s="229">
        <v>14495</v>
      </c>
      <c r="B483" s="226">
        <v>111</v>
      </c>
      <c r="C483" s="220" t="s">
        <v>567</v>
      </c>
      <c r="D483" s="221">
        <f t="shared" si="10"/>
        <v>1383362230876</v>
      </c>
      <c r="E483" s="224">
        <v>7467715</v>
      </c>
      <c r="F483" s="223">
        <f t="shared" si="9"/>
        <v>1383354763161</v>
      </c>
    </row>
    <row r="484" spans="1:6">
      <c r="A484" s="229">
        <v>14504</v>
      </c>
      <c r="B484" s="226">
        <v>111</v>
      </c>
      <c r="C484" s="220" t="s">
        <v>567</v>
      </c>
      <c r="D484" s="221">
        <f t="shared" si="10"/>
        <v>1383354763161</v>
      </c>
      <c r="E484" s="224">
        <v>13155394</v>
      </c>
      <c r="F484" s="223">
        <f t="shared" si="9"/>
        <v>1383341607767</v>
      </c>
    </row>
    <row r="485" spans="1:6">
      <c r="A485" s="229">
        <v>14629</v>
      </c>
      <c r="B485" s="226">
        <v>111</v>
      </c>
      <c r="C485" s="220" t="s">
        <v>567</v>
      </c>
      <c r="D485" s="221">
        <f t="shared" si="10"/>
        <v>1383341607767</v>
      </c>
      <c r="E485" s="224">
        <v>1231601</v>
      </c>
      <c r="F485" s="223">
        <f t="shared" si="9"/>
        <v>1383340376166</v>
      </c>
    </row>
    <row r="486" spans="1:6" ht="15.75" customHeight="1">
      <c r="A486" s="229">
        <v>14632</v>
      </c>
      <c r="B486" s="226">
        <v>111</v>
      </c>
      <c r="C486" s="220" t="s">
        <v>567</v>
      </c>
      <c r="D486" s="221">
        <f t="shared" si="10"/>
        <v>1383340376166</v>
      </c>
      <c r="E486" s="224">
        <v>73166193</v>
      </c>
      <c r="F486" s="223">
        <f t="shared" si="9"/>
        <v>1383267209973</v>
      </c>
    </row>
    <row r="487" spans="1:6" ht="15.75" customHeight="1">
      <c r="A487" s="229">
        <v>14639</v>
      </c>
      <c r="B487" s="226">
        <v>111</v>
      </c>
      <c r="C487" s="220" t="s">
        <v>567</v>
      </c>
      <c r="D487" s="221">
        <f t="shared" si="10"/>
        <v>1383267209973</v>
      </c>
      <c r="E487" s="224">
        <v>12787867</v>
      </c>
      <c r="F487" s="223">
        <f t="shared" si="9"/>
        <v>1383254422106</v>
      </c>
    </row>
    <row r="488" spans="1:6" ht="15.75" customHeight="1">
      <c r="A488" s="229">
        <v>14650</v>
      </c>
      <c r="B488" s="226">
        <v>111</v>
      </c>
      <c r="C488" s="220" t="s">
        <v>567</v>
      </c>
      <c r="D488" s="221">
        <f t="shared" si="10"/>
        <v>1383254422106</v>
      </c>
      <c r="E488" s="224">
        <v>2092598728</v>
      </c>
      <c r="F488" s="223">
        <f t="shared" si="9"/>
        <v>1381161823378</v>
      </c>
    </row>
    <row r="489" spans="1:6" ht="15.75" customHeight="1">
      <c r="A489" s="229">
        <v>14675</v>
      </c>
      <c r="B489" s="226">
        <v>111</v>
      </c>
      <c r="C489" s="220" t="s">
        <v>567</v>
      </c>
      <c r="D489" s="221">
        <f t="shared" si="10"/>
        <v>1381161823378</v>
      </c>
      <c r="E489" s="224">
        <v>4887765</v>
      </c>
      <c r="F489" s="223">
        <f t="shared" ref="F489:F503" si="11">+D489-E489</f>
        <v>1381156935613</v>
      </c>
    </row>
    <row r="490" spans="1:6" ht="15.75" customHeight="1">
      <c r="A490" s="229">
        <v>14679</v>
      </c>
      <c r="B490" s="226">
        <v>111</v>
      </c>
      <c r="C490" s="220" t="s">
        <v>567</v>
      </c>
      <c r="D490" s="221">
        <f t="shared" si="10"/>
        <v>1381156935613</v>
      </c>
      <c r="E490" s="224">
        <v>45281830</v>
      </c>
      <c r="F490" s="223">
        <f t="shared" si="11"/>
        <v>1381111653783</v>
      </c>
    </row>
    <row r="491" spans="1:6" ht="15.75" customHeight="1">
      <c r="A491" s="229">
        <v>14689</v>
      </c>
      <c r="B491" s="226">
        <v>111</v>
      </c>
      <c r="C491" s="220" t="s">
        <v>567</v>
      </c>
      <c r="D491" s="221">
        <f t="shared" ref="D491:D493" si="12">+F490</f>
        <v>1381111653783</v>
      </c>
      <c r="E491" s="224">
        <v>92554334</v>
      </c>
      <c r="F491" s="223">
        <f t="shared" si="11"/>
        <v>1381019099449</v>
      </c>
    </row>
    <row r="492" spans="1:6" ht="15.75" customHeight="1">
      <c r="A492" s="229">
        <v>14707</v>
      </c>
      <c r="B492" s="226">
        <v>111</v>
      </c>
      <c r="C492" s="220" t="s">
        <v>567</v>
      </c>
      <c r="D492" s="221">
        <f t="shared" si="12"/>
        <v>1381019099449</v>
      </c>
      <c r="E492" s="224">
        <v>1270000</v>
      </c>
      <c r="F492" s="223">
        <f t="shared" si="11"/>
        <v>1381017829449</v>
      </c>
    </row>
    <row r="493" spans="1:6" ht="15.75" customHeight="1">
      <c r="A493" s="229">
        <v>14717</v>
      </c>
      <c r="B493" s="226">
        <v>111</v>
      </c>
      <c r="C493" s="220" t="s">
        <v>567</v>
      </c>
      <c r="D493" s="221">
        <f t="shared" si="12"/>
        <v>1381017829449</v>
      </c>
      <c r="E493" s="224">
        <v>530853</v>
      </c>
      <c r="F493" s="223">
        <f t="shared" si="11"/>
        <v>1381017298596</v>
      </c>
    </row>
    <row r="494" spans="1:6" ht="15.75" customHeight="1">
      <c r="A494" s="229">
        <v>10132</v>
      </c>
      <c r="B494" s="226">
        <v>113</v>
      </c>
      <c r="C494" s="220" t="s">
        <v>568</v>
      </c>
      <c r="D494" s="222">
        <f>+F349</f>
        <v>251779935</v>
      </c>
      <c r="E494" s="233">
        <v>22889085</v>
      </c>
      <c r="F494" s="223">
        <f t="shared" si="11"/>
        <v>228890850</v>
      </c>
    </row>
    <row r="495" spans="1:6" ht="15.75" customHeight="1">
      <c r="A495" s="229">
        <v>12157</v>
      </c>
      <c r="B495" s="226">
        <v>133</v>
      </c>
      <c r="C495" s="220" t="s">
        <v>569</v>
      </c>
      <c r="D495" s="222">
        <f>+F351</f>
        <v>21436345773</v>
      </c>
      <c r="E495" s="230">
        <v>1759008657</v>
      </c>
      <c r="F495" s="224">
        <f t="shared" si="11"/>
        <v>19677337116</v>
      </c>
    </row>
    <row r="496" spans="1:6">
      <c r="A496" s="229">
        <v>12164</v>
      </c>
      <c r="B496" s="226">
        <v>133</v>
      </c>
      <c r="C496" s="220" t="s">
        <v>569</v>
      </c>
      <c r="D496" s="222">
        <f>+F495</f>
        <v>19677337116</v>
      </c>
      <c r="E496" s="230">
        <v>31100000</v>
      </c>
      <c r="F496" s="224">
        <f t="shared" si="11"/>
        <v>19646237116</v>
      </c>
    </row>
    <row r="497" spans="1:6">
      <c r="A497" s="229">
        <v>13877</v>
      </c>
      <c r="B497" s="226">
        <v>133</v>
      </c>
      <c r="C497" s="220" t="s">
        <v>569</v>
      </c>
      <c r="D497" s="222">
        <f>+F496</f>
        <v>19646237116</v>
      </c>
      <c r="E497" s="230">
        <v>1200000</v>
      </c>
      <c r="F497" s="224">
        <f t="shared" si="11"/>
        <v>19645037116</v>
      </c>
    </row>
    <row r="498" spans="1:6">
      <c r="A498" s="229">
        <v>10823</v>
      </c>
      <c r="B498" s="226">
        <v>136</v>
      </c>
      <c r="C498" s="220" t="s">
        <v>570</v>
      </c>
      <c r="D498" s="222">
        <f>+F353</f>
        <v>178629148014</v>
      </c>
      <c r="E498" s="234">
        <v>14432184000</v>
      </c>
      <c r="F498" s="223">
        <f t="shared" si="11"/>
        <v>164196964014</v>
      </c>
    </row>
    <row r="499" spans="1:6">
      <c r="A499" s="229">
        <v>11384</v>
      </c>
      <c r="B499" s="226">
        <v>136</v>
      </c>
      <c r="C499" s="220" t="s">
        <v>570</v>
      </c>
      <c r="D499" s="222">
        <f>+F498</f>
        <v>164196964014</v>
      </c>
      <c r="E499" s="234">
        <v>347200000</v>
      </c>
      <c r="F499" s="223">
        <f t="shared" si="11"/>
        <v>163849764014</v>
      </c>
    </row>
    <row r="500" spans="1:6">
      <c r="A500" s="229">
        <v>12490</v>
      </c>
      <c r="B500" s="226">
        <v>136</v>
      </c>
      <c r="C500" s="220" t="s">
        <v>570</v>
      </c>
      <c r="D500" s="222">
        <f>+F499</f>
        <v>163849764014</v>
      </c>
      <c r="E500" s="234">
        <v>1224000</v>
      </c>
      <c r="F500" s="223">
        <f t="shared" si="11"/>
        <v>163848540014</v>
      </c>
    </row>
    <row r="501" spans="1:6">
      <c r="A501" s="229">
        <v>10821</v>
      </c>
      <c r="B501" s="226">
        <v>138</v>
      </c>
      <c r="C501" s="220" t="s">
        <v>571</v>
      </c>
      <c r="D501" s="222">
        <f>+F354</f>
        <v>236030606077</v>
      </c>
      <c r="E501" s="234">
        <v>19556552600</v>
      </c>
      <c r="F501" s="223">
        <f t="shared" si="11"/>
        <v>216474053477</v>
      </c>
    </row>
    <row r="502" spans="1:6">
      <c r="A502" s="229">
        <v>12493</v>
      </c>
      <c r="B502" s="226">
        <v>138</v>
      </c>
      <c r="C502" s="220" t="s">
        <v>571</v>
      </c>
      <c r="D502" s="222">
        <f>+F501</f>
        <v>216474053477</v>
      </c>
      <c r="E502" s="234">
        <v>1658600</v>
      </c>
      <c r="F502" s="223">
        <f t="shared" si="11"/>
        <v>216472394877</v>
      </c>
    </row>
    <row r="503" spans="1:6">
      <c r="A503" s="229">
        <v>10149</v>
      </c>
      <c r="B503" s="226">
        <v>191</v>
      </c>
      <c r="C503" s="220" t="s">
        <v>572</v>
      </c>
      <c r="D503" s="222">
        <f>+F355</f>
        <v>5477185250</v>
      </c>
      <c r="E503" s="222">
        <v>459600000</v>
      </c>
      <c r="F503" s="223">
        <f t="shared" si="11"/>
        <v>5017585250</v>
      </c>
    </row>
    <row r="504" spans="1:6">
      <c r="A504" s="229">
        <v>14099</v>
      </c>
      <c r="B504" s="226">
        <v>191</v>
      </c>
      <c r="C504" s="220" t="s">
        <v>572</v>
      </c>
      <c r="D504" s="222">
        <f>+F503</f>
        <v>5017585250</v>
      </c>
      <c r="E504" s="222">
        <v>1200000</v>
      </c>
      <c r="F504" s="235">
        <f>+F503-E504</f>
        <v>5016385250</v>
      </c>
    </row>
    <row r="505" spans="1:6">
      <c r="A505" s="229">
        <v>13168</v>
      </c>
      <c r="B505" s="226">
        <v>193</v>
      </c>
      <c r="C505" s="29" t="s">
        <v>576</v>
      </c>
      <c r="D505" s="222">
        <v>58174529754</v>
      </c>
      <c r="E505" s="222">
        <v>55261735639</v>
      </c>
      <c r="F505" s="235">
        <f t="shared" ref="F505:F510" si="13">+D505-E505</f>
        <v>2912794115</v>
      </c>
    </row>
    <row r="506" spans="1:6">
      <c r="A506" s="229">
        <v>11386</v>
      </c>
      <c r="B506" s="226">
        <v>194</v>
      </c>
      <c r="C506" s="220" t="s">
        <v>573</v>
      </c>
      <c r="D506" s="222">
        <f>+F356</f>
        <v>56260386634</v>
      </c>
      <c r="E506" s="222">
        <v>5114577684</v>
      </c>
      <c r="F506" s="235">
        <f t="shared" si="13"/>
        <v>51145808950</v>
      </c>
    </row>
    <row r="507" spans="1:6">
      <c r="A507" s="229">
        <v>10143</v>
      </c>
      <c r="B507" s="226">
        <v>195</v>
      </c>
      <c r="C507" s="220" t="s">
        <v>574</v>
      </c>
      <c r="D507" s="222">
        <f>+F357</f>
        <v>34896152948</v>
      </c>
      <c r="E507" s="222">
        <v>2797048792</v>
      </c>
      <c r="F507" s="235">
        <f t="shared" si="13"/>
        <v>32099104156</v>
      </c>
    </row>
    <row r="508" spans="1:6">
      <c r="A508" s="229">
        <v>11519</v>
      </c>
      <c r="B508" s="226">
        <v>195</v>
      </c>
      <c r="C508" s="220" t="s">
        <v>574</v>
      </c>
      <c r="D508" s="222">
        <f>+F507</f>
        <v>32099104156</v>
      </c>
      <c r="E508" s="222">
        <v>207909502</v>
      </c>
      <c r="F508" s="235">
        <f t="shared" si="13"/>
        <v>31891194654</v>
      </c>
    </row>
    <row r="509" spans="1:6">
      <c r="A509" s="229">
        <v>11505</v>
      </c>
      <c r="B509" s="226">
        <v>199</v>
      </c>
      <c r="C509" s="29" t="s">
        <v>577</v>
      </c>
      <c r="D509" s="222">
        <v>6385629102</v>
      </c>
      <c r="E509" s="222">
        <v>28885135</v>
      </c>
      <c r="F509" s="235">
        <f t="shared" si="13"/>
        <v>6356743967</v>
      </c>
    </row>
    <row r="510" spans="1:6">
      <c r="A510" s="229">
        <v>11509</v>
      </c>
      <c r="B510" s="226">
        <v>199</v>
      </c>
      <c r="C510" s="29" t="s">
        <v>577</v>
      </c>
      <c r="D510" s="222">
        <f>+F509</f>
        <v>6356743967</v>
      </c>
      <c r="E510" s="222">
        <v>28885135</v>
      </c>
      <c r="F510" s="235">
        <f t="shared" si="13"/>
        <v>6327858832</v>
      </c>
    </row>
    <row r="511" spans="1:6">
      <c r="A511" s="291" t="s">
        <v>545</v>
      </c>
      <c r="B511" s="291"/>
      <c r="C511" s="291"/>
      <c r="D511" s="291"/>
      <c r="E511" s="291"/>
      <c r="F511" s="291"/>
    </row>
    <row r="512" spans="1:6" ht="15.75" customHeight="1">
      <c r="A512" s="236">
        <v>24833</v>
      </c>
      <c r="B512" s="226">
        <v>111</v>
      </c>
      <c r="C512" s="220" t="s">
        <v>565</v>
      </c>
      <c r="D512" s="221">
        <f>+F493</f>
        <v>1381017298596</v>
      </c>
      <c r="E512" s="236">
        <v>83632818057</v>
      </c>
      <c r="F512" s="223">
        <f>+D512-E512</f>
        <v>1297384480539</v>
      </c>
    </row>
    <row r="513" spans="1:6">
      <c r="A513" s="236">
        <v>24835</v>
      </c>
      <c r="B513" s="226">
        <v>111</v>
      </c>
      <c r="C513" s="220" t="s">
        <v>565</v>
      </c>
      <c r="D513" s="221">
        <f>+F512</f>
        <v>1297384480539</v>
      </c>
      <c r="E513" s="236">
        <v>3237820864</v>
      </c>
      <c r="F513" s="223">
        <f t="shared" ref="F513:F576" si="14">+D513-E513</f>
        <v>1294146659675</v>
      </c>
    </row>
    <row r="514" spans="1:6">
      <c r="A514" s="236">
        <v>29743</v>
      </c>
      <c r="B514" s="226">
        <v>111</v>
      </c>
      <c r="C514" s="220" t="s">
        <v>565</v>
      </c>
      <c r="D514" s="221">
        <f>+F513</f>
        <v>1294146659675</v>
      </c>
      <c r="E514" s="237">
        <v>185294905</v>
      </c>
      <c r="F514" s="223">
        <f t="shared" si="14"/>
        <v>1293961364770</v>
      </c>
    </row>
    <row r="515" spans="1:6">
      <c r="A515" s="236">
        <v>25428</v>
      </c>
      <c r="B515" s="226">
        <v>111</v>
      </c>
      <c r="C515" s="220" t="s">
        <v>575</v>
      </c>
      <c r="D515" s="221">
        <f t="shared" ref="D515:D578" si="15">+F514</f>
        <v>1293961364770</v>
      </c>
      <c r="E515" s="236">
        <v>3914872949</v>
      </c>
      <c r="F515" s="223">
        <f t="shared" si="14"/>
        <v>1290046491821</v>
      </c>
    </row>
    <row r="516" spans="1:6">
      <c r="A516" s="236">
        <v>27365</v>
      </c>
      <c r="B516" s="226">
        <v>111</v>
      </c>
      <c r="C516" s="220" t="s">
        <v>567</v>
      </c>
      <c r="D516" s="221">
        <f t="shared" si="15"/>
        <v>1290046491821</v>
      </c>
      <c r="E516" s="236">
        <v>3177155</v>
      </c>
      <c r="F516" s="223">
        <f t="shared" si="14"/>
        <v>1290043314666</v>
      </c>
    </row>
    <row r="517" spans="1:6">
      <c r="A517" s="236">
        <v>27369</v>
      </c>
      <c r="B517" s="226">
        <v>111</v>
      </c>
      <c r="C517" s="220" t="s">
        <v>567</v>
      </c>
      <c r="D517" s="221">
        <f t="shared" si="15"/>
        <v>1290043314666</v>
      </c>
      <c r="E517" s="236">
        <v>20041844</v>
      </c>
      <c r="F517" s="223">
        <f t="shared" si="14"/>
        <v>1290023272822</v>
      </c>
    </row>
    <row r="518" spans="1:6">
      <c r="A518" s="236">
        <v>27372</v>
      </c>
      <c r="B518" s="226">
        <v>111</v>
      </c>
      <c r="C518" s="220" t="s">
        <v>567</v>
      </c>
      <c r="D518" s="221">
        <f t="shared" si="15"/>
        <v>1290023272822</v>
      </c>
      <c r="E518" s="236">
        <v>5156477</v>
      </c>
      <c r="F518" s="223">
        <f t="shared" si="14"/>
        <v>1290018116345</v>
      </c>
    </row>
    <row r="519" spans="1:6">
      <c r="A519" s="236">
        <v>27433</v>
      </c>
      <c r="B519" s="226">
        <v>111</v>
      </c>
      <c r="C519" s="220" t="s">
        <v>567</v>
      </c>
      <c r="D519" s="221">
        <f t="shared" si="15"/>
        <v>1290018116345</v>
      </c>
      <c r="E519" s="236">
        <v>5232076</v>
      </c>
      <c r="F519" s="223">
        <f t="shared" si="14"/>
        <v>1290012884269</v>
      </c>
    </row>
    <row r="520" spans="1:6">
      <c r="A520" s="236">
        <v>27436</v>
      </c>
      <c r="B520" s="226">
        <v>111</v>
      </c>
      <c r="C520" s="220" t="s">
        <v>567</v>
      </c>
      <c r="D520" s="221">
        <f t="shared" si="15"/>
        <v>1290012884269</v>
      </c>
      <c r="E520" s="236">
        <v>4305261</v>
      </c>
      <c r="F520" s="223">
        <f t="shared" si="14"/>
        <v>1290008579008</v>
      </c>
    </row>
    <row r="521" spans="1:6">
      <c r="A521" s="236">
        <v>27441</v>
      </c>
      <c r="B521" s="226">
        <v>111</v>
      </c>
      <c r="C521" s="220" t="s">
        <v>567</v>
      </c>
      <c r="D521" s="221">
        <f t="shared" si="15"/>
        <v>1290008579008</v>
      </c>
      <c r="E521" s="236">
        <v>1260741996</v>
      </c>
      <c r="F521" s="223">
        <f t="shared" si="14"/>
        <v>1288747837012</v>
      </c>
    </row>
    <row r="522" spans="1:6">
      <c r="A522" s="236">
        <v>27445</v>
      </c>
      <c r="B522" s="226">
        <v>111</v>
      </c>
      <c r="C522" s="220" t="s">
        <v>567</v>
      </c>
      <c r="D522" s="221">
        <f t="shared" si="15"/>
        <v>1288747837012</v>
      </c>
      <c r="E522" s="236">
        <v>131936556</v>
      </c>
      <c r="F522" s="223">
        <f t="shared" si="14"/>
        <v>1288615900456</v>
      </c>
    </row>
    <row r="523" spans="1:6">
      <c r="A523" s="236">
        <v>27452</v>
      </c>
      <c r="B523" s="226">
        <v>111</v>
      </c>
      <c r="C523" s="220" t="s">
        <v>567</v>
      </c>
      <c r="D523" s="221">
        <f t="shared" si="15"/>
        <v>1288615900456</v>
      </c>
      <c r="E523" s="236">
        <v>185812967</v>
      </c>
      <c r="F523" s="223">
        <f t="shared" si="14"/>
        <v>1288430087489</v>
      </c>
    </row>
    <row r="524" spans="1:6">
      <c r="A524" s="236">
        <v>27466</v>
      </c>
      <c r="B524" s="226">
        <v>111</v>
      </c>
      <c r="C524" s="220" t="s">
        <v>567</v>
      </c>
      <c r="D524" s="221">
        <f t="shared" si="15"/>
        <v>1288430087489</v>
      </c>
      <c r="E524" s="236">
        <v>825447</v>
      </c>
      <c r="F524" s="223">
        <f t="shared" si="14"/>
        <v>1288429262042</v>
      </c>
    </row>
    <row r="525" spans="1:6">
      <c r="A525" s="236">
        <v>27477</v>
      </c>
      <c r="B525" s="226">
        <v>111</v>
      </c>
      <c r="C525" s="220" t="s">
        <v>567</v>
      </c>
      <c r="D525" s="221">
        <f t="shared" si="15"/>
        <v>1288429262042</v>
      </c>
      <c r="E525" s="236">
        <v>121584083</v>
      </c>
      <c r="F525" s="223">
        <f t="shared" si="14"/>
        <v>1288307677959</v>
      </c>
    </row>
    <row r="526" spans="1:6">
      <c r="A526" s="236">
        <v>27483</v>
      </c>
      <c r="B526" s="226">
        <v>111</v>
      </c>
      <c r="C526" s="220" t="s">
        <v>567</v>
      </c>
      <c r="D526" s="221">
        <f t="shared" si="15"/>
        <v>1288307677959</v>
      </c>
      <c r="E526" s="236">
        <v>79385002</v>
      </c>
      <c r="F526" s="223">
        <f t="shared" si="14"/>
        <v>1288228292957</v>
      </c>
    </row>
    <row r="527" spans="1:6">
      <c r="A527" s="236">
        <v>27493</v>
      </c>
      <c r="B527" s="226">
        <v>111</v>
      </c>
      <c r="C527" s="220" t="s">
        <v>567</v>
      </c>
      <c r="D527" s="221">
        <f t="shared" si="15"/>
        <v>1288228292957</v>
      </c>
      <c r="E527" s="236">
        <v>5027642</v>
      </c>
      <c r="F527" s="223">
        <f t="shared" si="14"/>
        <v>1288223265315</v>
      </c>
    </row>
    <row r="528" spans="1:6">
      <c r="A528" s="236">
        <v>27498</v>
      </c>
      <c r="B528" s="226">
        <v>111</v>
      </c>
      <c r="C528" s="220" t="s">
        <v>567</v>
      </c>
      <c r="D528" s="221">
        <f t="shared" si="15"/>
        <v>1288223265315</v>
      </c>
      <c r="E528" s="236">
        <v>377643953</v>
      </c>
      <c r="F528" s="223">
        <f t="shared" si="14"/>
        <v>1287845621362</v>
      </c>
    </row>
    <row r="529" spans="1:6">
      <c r="A529" s="236">
        <v>27500</v>
      </c>
      <c r="B529" s="226">
        <v>111</v>
      </c>
      <c r="C529" s="220" t="s">
        <v>567</v>
      </c>
      <c r="D529" s="221">
        <f t="shared" si="15"/>
        <v>1287845621362</v>
      </c>
      <c r="E529" s="236">
        <v>40925982</v>
      </c>
      <c r="F529" s="223">
        <f t="shared" si="14"/>
        <v>1287804695380</v>
      </c>
    </row>
    <row r="530" spans="1:6">
      <c r="A530" s="236">
        <v>27506</v>
      </c>
      <c r="B530" s="226">
        <v>111</v>
      </c>
      <c r="C530" s="220" t="s">
        <v>567</v>
      </c>
      <c r="D530" s="221">
        <f t="shared" si="15"/>
        <v>1287804695380</v>
      </c>
      <c r="E530" s="236">
        <v>2401066</v>
      </c>
      <c r="F530" s="223">
        <f t="shared" si="14"/>
        <v>1287802294314</v>
      </c>
    </row>
    <row r="531" spans="1:6">
      <c r="A531" s="236">
        <v>27510</v>
      </c>
      <c r="B531" s="226">
        <v>111</v>
      </c>
      <c r="C531" s="220" t="s">
        <v>567</v>
      </c>
      <c r="D531" s="221">
        <f t="shared" si="15"/>
        <v>1287802294314</v>
      </c>
      <c r="E531" s="236">
        <v>26396489</v>
      </c>
      <c r="F531" s="223">
        <f t="shared" si="14"/>
        <v>1287775897825</v>
      </c>
    </row>
    <row r="532" spans="1:6">
      <c r="A532" s="236">
        <v>27519</v>
      </c>
      <c r="B532" s="226">
        <v>111</v>
      </c>
      <c r="C532" s="220" t="s">
        <v>567</v>
      </c>
      <c r="D532" s="221">
        <f t="shared" si="15"/>
        <v>1287775897825</v>
      </c>
      <c r="E532" s="236">
        <v>4591484</v>
      </c>
      <c r="F532" s="223">
        <f t="shared" si="14"/>
        <v>1287771306341</v>
      </c>
    </row>
    <row r="533" spans="1:6">
      <c r="A533" s="236">
        <v>27524</v>
      </c>
      <c r="B533" s="226">
        <v>111</v>
      </c>
      <c r="C533" s="220" t="s">
        <v>567</v>
      </c>
      <c r="D533" s="221">
        <f t="shared" si="15"/>
        <v>1287771306341</v>
      </c>
      <c r="E533" s="236">
        <v>47104316</v>
      </c>
      <c r="F533" s="223">
        <f t="shared" si="14"/>
        <v>1287724202025</v>
      </c>
    </row>
    <row r="534" spans="1:6">
      <c r="A534" s="236">
        <v>27549</v>
      </c>
      <c r="B534" s="226">
        <v>111</v>
      </c>
      <c r="C534" s="220" t="s">
        <v>567</v>
      </c>
      <c r="D534" s="221">
        <f t="shared" si="15"/>
        <v>1287724202025</v>
      </c>
      <c r="E534" s="236">
        <v>340428</v>
      </c>
      <c r="F534" s="223">
        <f t="shared" si="14"/>
        <v>1287723861597</v>
      </c>
    </row>
    <row r="535" spans="1:6">
      <c r="A535" s="236">
        <v>27554</v>
      </c>
      <c r="B535" s="226">
        <v>111</v>
      </c>
      <c r="C535" s="220" t="s">
        <v>567</v>
      </c>
      <c r="D535" s="221">
        <f t="shared" si="15"/>
        <v>1287723861597</v>
      </c>
      <c r="E535" s="236">
        <v>1586937</v>
      </c>
      <c r="F535" s="223">
        <f t="shared" si="14"/>
        <v>1287722274660</v>
      </c>
    </row>
    <row r="536" spans="1:6">
      <c r="A536" s="236">
        <v>27559</v>
      </c>
      <c r="B536" s="226">
        <v>111</v>
      </c>
      <c r="C536" s="220" t="s">
        <v>567</v>
      </c>
      <c r="D536" s="221">
        <f t="shared" si="15"/>
        <v>1287722274660</v>
      </c>
      <c r="E536" s="236">
        <v>6120346</v>
      </c>
      <c r="F536" s="223">
        <f t="shared" si="14"/>
        <v>1287716154314</v>
      </c>
    </row>
    <row r="537" spans="1:6">
      <c r="A537" s="236">
        <v>27565</v>
      </c>
      <c r="B537" s="226">
        <v>111</v>
      </c>
      <c r="C537" s="220" t="s">
        <v>567</v>
      </c>
      <c r="D537" s="221">
        <f t="shared" si="15"/>
        <v>1287716154314</v>
      </c>
      <c r="E537" s="236">
        <v>2042131</v>
      </c>
      <c r="F537" s="223">
        <f t="shared" si="14"/>
        <v>1287714112183</v>
      </c>
    </row>
    <row r="538" spans="1:6">
      <c r="A538" s="236">
        <v>27569</v>
      </c>
      <c r="B538" s="226">
        <v>111</v>
      </c>
      <c r="C538" s="220" t="s">
        <v>567</v>
      </c>
      <c r="D538" s="221">
        <f t="shared" si="15"/>
        <v>1287714112183</v>
      </c>
      <c r="E538" s="236">
        <v>426240</v>
      </c>
      <c r="F538" s="223">
        <f t="shared" si="14"/>
        <v>1287713685943</v>
      </c>
    </row>
    <row r="539" spans="1:6">
      <c r="A539" s="236">
        <v>27577</v>
      </c>
      <c r="B539" s="226">
        <v>111</v>
      </c>
      <c r="C539" s="220" t="s">
        <v>567</v>
      </c>
      <c r="D539" s="221">
        <f t="shared" si="15"/>
        <v>1287713685943</v>
      </c>
      <c r="E539" s="236">
        <v>3371978</v>
      </c>
      <c r="F539" s="223">
        <f t="shared" si="14"/>
        <v>1287710313965</v>
      </c>
    </row>
    <row r="540" spans="1:6">
      <c r="A540" s="236">
        <v>27589</v>
      </c>
      <c r="B540" s="226">
        <v>111</v>
      </c>
      <c r="C540" s="220" t="s">
        <v>567</v>
      </c>
      <c r="D540" s="221">
        <f t="shared" si="15"/>
        <v>1287710313965</v>
      </c>
      <c r="E540" s="236">
        <v>109638426</v>
      </c>
      <c r="F540" s="223">
        <f t="shared" si="14"/>
        <v>1287600675539</v>
      </c>
    </row>
    <row r="541" spans="1:6">
      <c r="A541" s="236">
        <v>27593</v>
      </c>
      <c r="B541" s="226">
        <v>111</v>
      </c>
      <c r="C541" s="220" t="s">
        <v>567</v>
      </c>
      <c r="D541" s="221">
        <f t="shared" si="15"/>
        <v>1287600675539</v>
      </c>
      <c r="E541" s="236">
        <v>3200000</v>
      </c>
      <c r="F541" s="223">
        <f t="shared" si="14"/>
        <v>1287597475539</v>
      </c>
    </row>
    <row r="542" spans="1:6">
      <c r="A542" s="236">
        <v>27597</v>
      </c>
      <c r="B542" s="226">
        <v>111</v>
      </c>
      <c r="C542" s="220" t="s">
        <v>567</v>
      </c>
      <c r="D542" s="221">
        <f t="shared" si="15"/>
        <v>1287597475539</v>
      </c>
      <c r="E542" s="236">
        <v>5550000</v>
      </c>
      <c r="F542" s="223">
        <f t="shared" si="14"/>
        <v>1287591925539</v>
      </c>
    </row>
    <row r="543" spans="1:6">
      <c r="A543" s="236">
        <v>27633</v>
      </c>
      <c r="B543" s="226">
        <v>111</v>
      </c>
      <c r="C543" s="220" t="s">
        <v>567</v>
      </c>
      <c r="D543" s="221">
        <f t="shared" si="15"/>
        <v>1287591925539</v>
      </c>
      <c r="E543" s="236">
        <v>1400000</v>
      </c>
      <c r="F543" s="223">
        <f t="shared" si="14"/>
        <v>1287590525539</v>
      </c>
    </row>
    <row r="544" spans="1:6">
      <c r="A544" s="236">
        <v>27650</v>
      </c>
      <c r="B544" s="226">
        <v>111</v>
      </c>
      <c r="C544" s="220" t="s">
        <v>567</v>
      </c>
      <c r="D544" s="221">
        <f t="shared" si="15"/>
        <v>1287590525539</v>
      </c>
      <c r="E544" s="236">
        <v>10360379</v>
      </c>
      <c r="F544" s="223">
        <f t="shared" si="14"/>
        <v>1287580165160</v>
      </c>
    </row>
    <row r="545" spans="1:6">
      <c r="A545" s="236">
        <v>27712</v>
      </c>
      <c r="B545" s="226">
        <v>111</v>
      </c>
      <c r="C545" s="220" t="s">
        <v>567</v>
      </c>
      <c r="D545" s="221">
        <f t="shared" si="15"/>
        <v>1287580165160</v>
      </c>
      <c r="E545" s="236">
        <v>4997607</v>
      </c>
      <c r="F545" s="223">
        <f t="shared" si="14"/>
        <v>1287575167553</v>
      </c>
    </row>
    <row r="546" spans="1:6">
      <c r="A546" s="236">
        <v>27753</v>
      </c>
      <c r="B546" s="226">
        <v>111</v>
      </c>
      <c r="C546" s="220" t="s">
        <v>567</v>
      </c>
      <c r="D546" s="221">
        <f t="shared" si="15"/>
        <v>1287575167553</v>
      </c>
      <c r="E546" s="236">
        <v>3495095</v>
      </c>
      <c r="F546" s="223">
        <f t="shared" si="14"/>
        <v>1287571672458</v>
      </c>
    </row>
    <row r="547" spans="1:6">
      <c r="A547" s="236">
        <v>27760</v>
      </c>
      <c r="B547" s="226">
        <v>111</v>
      </c>
      <c r="C547" s="220" t="s">
        <v>567</v>
      </c>
      <c r="D547" s="221">
        <f t="shared" si="15"/>
        <v>1287571672458</v>
      </c>
      <c r="E547" s="236">
        <v>7200619</v>
      </c>
      <c r="F547" s="223">
        <f t="shared" si="14"/>
        <v>1287564471839</v>
      </c>
    </row>
    <row r="548" spans="1:6">
      <c r="A548" s="236">
        <v>27764</v>
      </c>
      <c r="B548" s="226">
        <v>111</v>
      </c>
      <c r="C548" s="220" t="s">
        <v>567</v>
      </c>
      <c r="D548" s="221">
        <f t="shared" si="15"/>
        <v>1287564471839</v>
      </c>
      <c r="E548" s="236">
        <v>720000</v>
      </c>
      <c r="F548" s="223">
        <f t="shared" si="14"/>
        <v>1287563751839</v>
      </c>
    </row>
    <row r="549" spans="1:6">
      <c r="A549" s="236">
        <v>27776</v>
      </c>
      <c r="B549" s="226">
        <v>111</v>
      </c>
      <c r="C549" s="220" t="s">
        <v>567</v>
      </c>
      <c r="D549" s="221">
        <f t="shared" si="15"/>
        <v>1287563751839</v>
      </c>
      <c r="E549" s="236">
        <v>23559379</v>
      </c>
      <c r="F549" s="223">
        <f t="shared" si="14"/>
        <v>1287540192460</v>
      </c>
    </row>
    <row r="550" spans="1:6">
      <c r="A550" s="236">
        <v>27782</v>
      </c>
      <c r="B550" s="226">
        <v>111</v>
      </c>
      <c r="C550" s="220" t="s">
        <v>567</v>
      </c>
      <c r="D550" s="221">
        <f t="shared" si="15"/>
        <v>1287540192460</v>
      </c>
      <c r="E550" s="236">
        <v>621589983</v>
      </c>
      <c r="F550" s="223">
        <f t="shared" si="14"/>
        <v>1286918602477</v>
      </c>
    </row>
    <row r="551" spans="1:6">
      <c r="A551" s="236">
        <v>27787</v>
      </c>
      <c r="B551" s="226">
        <v>111</v>
      </c>
      <c r="C551" s="220" t="s">
        <v>567</v>
      </c>
      <c r="D551" s="221">
        <f t="shared" si="15"/>
        <v>1286918602477</v>
      </c>
      <c r="E551" s="236">
        <v>921131</v>
      </c>
      <c r="F551" s="223">
        <f t="shared" si="14"/>
        <v>1286917681346</v>
      </c>
    </row>
    <row r="552" spans="1:6">
      <c r="A552" s="236">
        <v>27807</v>
      </c>
      <c r="B552" s="226">
        <v>111</v>
      </c>
      <c r="C552" s="220" t="s">
        <v>567</v>
      </c>
      <c r="D552" s="221">
        <f t="shared" si="15"/>
        <v>1286917681346</v>
      </c>
      <c r="E552" s="236">
        <v>464373874</v>
      </c>
      <c r="F552" s="223">
        <f t="shared" si="14"/>
        <v>1286453307472</v>
      </c>
    </row>
    <row r="553" spans="1:6">
      <c r="A553" s="236">
        <v>27816</v>
      </c>
      <c r="B553" s="226">
        <v>111</v>
      </c>
      <c r="C553" s="220" t="s">
        <v>567</v>
      </c>
      <c r="D553" s="221">
        <f t="shared" si="15"/>
        <v>1286453307472</v>
      </c>
      <c r="E553" s="236">
        <v>312274495</v>
      </c>
      <c r="F553" s="223">
        <f t="shared" si="14"/>
        <v>1286141032977</v>
      </c>
    </row>
    <row r="554" spans="1:6">
      <c r="A554" s="236">
        <v>27822</v>
      </c>
      <c r="B554" s="226">
        <v>111</v>
      </c>
      <c r="C554" s="220" t="s">
        <v>567</v>
      </c>
      <c r="D554" s="221">
        <f t="shared" si="15"/>
        <v>1286141032977</v>
      </c>
      <c r="E554" s="236">
        <v>12107612</v>
      </c>
      <c r="F554" s="223">
        <f t="shared" si="14"/>
        <v>1286128925365</v>
      </c>
    </row>
    <row r="555" spans="1:6">
      <c r="A555" s="236">
        <v>27824</v>
      </c>
      <c r="B555" s="226">
        <v>111</v>
      </c>
      <c r="C555" s="220" t="s">
        <v>567</v>
      </c>
      <c r="D555" s="221">
        <f t="shared" si="15"/>
        <v>1286128925365</v>
      </c>
      <c r="E555" s="236">
        <v>7696488</v>
      </c>
      <c r="F555" s="223">
        <f t="shared" si="14"/>
        <v>1286121228877</v>
      </c>
    </row>
    <row r="556" spans="1:6">
      <c r="A556" s="236">
        <v>27827</v>
      </c>
      <c r="B556" s="226">
        <v>111</v>
      </c>
      <c r="C556" s="220" t="s">
        <v>567</v>
      </c>
      <c r="D556" s="221">
        <f t="shared" si="15"/>
        <v>1286121228877</v>
      </c>
      <c r="E556" s="236">
        <v>805000</v>
      </c>
      <c r="F556" s="223">
        <f t="shared" si="14"/>
        <v>1286120423877</v>
      </c>
    </row>
    <row r="557" spans="1:6">
      <c r="A557" s="236">
        <v>27828</v>
      </c>
      <c r="B557" s="226">
        <v>111</v>
      </c>
      <c r="C557" s="220" t="s">
        <v>567</v>
      </c>
      <c r="D557" s="221">
        <f t="shared" si="15"/>
        <v>1286120423877</v>
      </c>
      <c r="E557" s="236">
        <v>1883616</v>
      </c>
      <c r="F557" s="223">
        <f t="shared" si="14"/>
        <v>1286118540261</v>
      </c>
    </row>
    <row r="558" spans="1:6">
      <c r="A558" s="236">
        <v>27830</v>
      </c>
      <c r="B558" s="226">
        <v>111</v>
      </c>
      <c r="C558" s="220" t="s">
        <v>567</v>
      </c>
      <c r="D558" s="221">
        <f t="shared" si="15"/>
        <v>1286118540261</v>
      </c>
      <c r="E558" s="236">
        <v>10345938</v>
      </c>
      <c r="F558" s="223">
        <f t="shared" si="14"/>
        <v>1286108194323</v>
      </c>
    </row>
    <row r="559" spans="1:6">
      <c r="A559" s="236">
        <v>27834</v>
      </c>
      <c r="B559" s="226">
        <v>111</v>
      </c>
      <c r="C559" s="220" t="s">
        <v>567</v>
      </c>
      <c r="D559" s="221">
        <f t="shared" si="15"/>
        <v>1286108194323</v>
      </c>
      <c r="E559" s="236">
        <v>317096092</v>
      </c>
      <c r="F559" s="223">
        <f t="shared" si="14"/>
        <v>1285791098231</v>
      </c>
    </row>
    <row r="560" spans="1:6">
      <c r="A560" s="236">
        <v>27840</v>
      </c>
      <c r="B560" s="226">
        <v>111</v>
      </c>
      <c r="C560" s="220" t="s">
        <v>567</v>
      </c>
      <c r="D560" s="221">
        <f t="shared" si="15"/>
        <v>1285791098231</v>
      </c>
      <c r="E560" s="236">
        <v>6920000</v>
      </c>
      <c r="F560" s="223">
        <f t="shared" si="14"/>
        <v>1285784178231</v>
      </c>
    </row>
    <row r="561" spans="1:6">
      <c r="A561" s="236">
        <v>27842</v>
      </c>
      <c r="B561" s="226">
        <v>111</v>
      </c>
      <c r="C561" s="220" t="s">
        <v>567</v>
      </c>
      <c r="D561" s="221">
        <f t="shared" si="15"/>
        <v>1285784178231</v>
      </c>
      <c r="E561" s="236">
        <v>8182243</v>
      </c>
      <c r="F561" s="223">
        <f t="shared" si="14"/>
        <v>1285775995988</v>
      </c>
    </row>
    <row r="562" spans="1:6">
      <c r="A562" s="236">
        <v>27845</v>
      </c>
      <c r="B562" s="226">
        <v>111</v>
      </c>
      <c r="C562" s="220" t="s">
        <v>567</v>
      </c>
      <c r="D562" s="221">
        <f t="shared" si="15"/>
        <v>1285775995988</v>
      </c>
      <c r="E562" s="236">
        <v>5626035</v>
      </c>
      <c r="F562" s="223">
        <f t="shared" si="14"/>
        <v>1285770369953</v>
      </c>
    </row>
    <row r="563" spans="1:6">
      <c r="A563" s="236">
        <v>27879</v>
      </c>
      <c r="B563" s="226">
        <v>111</v>
      </c>
      <c r="C563" s="220" t="s">
        <v>567</v>
      </c>
      <c r="D563" s="221">
        <f t="shared" si="15"/>
        <v>1285770369953</v>
      </c>
      <c r="E563" s="236">
        <v>26396772</v>
      </c>
      <c r="F563" s="223">
        <f t="shared" si="14"/>
        <v>1285743973181</v>
      </c>
    </row>
    <row r="564" spans="1:6">
      <c r="A564" s="236">
        <v>27897</v>
      </c>
      <c r="B564" s="226">
        <v>111</v>
      </c>
      <c r="C564" s="220" t="s">
        <v>567</v>
      </c>
      <c r="D564" s="221">
        <f t="shared" si="15"/>
        <v>1285743973181</v>
      </c>
      <c r="E564" s="236">
        <v>52097008</v>
      </c>
      <c r="F564" s="223">
        <f t="shared" si="14"/>
        <v>1285691876173</v>
      </c>
    </row>
    <row r="565" spans="1:6">
      <c r="A565" s="236">
        <v>27905</v>
      </c>
      <c r="B565" s="226">
        <v>111</v>
      </c>
      <c r="C565" s="220" t="s">
        <v>567</v>
      </c>
      <c r="D565" s="221">
        <f t="shared" si="15"/>
        <v>1285691876173</v>
      </c>
      <c r="E565" s="236">
        <v>5624406</v>
      </c>
      <c r="F565" s="223">
        <f t="shared" si="14"/>
        <v>1285686251767</v>
      </c>
    </row>
    <row r="566" spans="1:6">
      <c r="A566" s="236">
        <v>27906</v>
      </c>
      <c r="B566" s="226">
        <v>111</v>
      </c>
      <c r="C566" s="220" t="s">
        <v>567</v>
      </c>
      <c r="D566" s="221">
        <f t="shared" si="15"/>
        <v>1285686251767</v>
      </c>
      <c r="E566" s="236">
        <v>37484814</v>
      </c>
      <c r="F566" s="223">
        <f t="shared" si="14"/>
        <v>1285648766953</v>
      </c>
    </row>
    <row r="567" spans="1:6">
      <c r="A567" s="236">
        <v>27912</v>
      </c>
      <c r="B567" s="226">
        <v>111</v>
      </c>
      <c r="C567" s="220" t="s">
        <v>567</v>
      </c>
      <c r="D567" s="221">
        <f t="shared" si="15"/>
        <v>1285648766953</v>
      </c>
      <c r="E567" s="236">
        <v>234449804</v>
      </c>
      <c r="F567" s="223">
        <f t="shared" si="14"/>
        <v>1285414317149</v>
      </c>
    </row>
    <row r="568" spans="1:6">
      <c r="A568" s="236">
        <v>27914</v>
      </c>
      <c r="B568" s="226">
        <v>111</v>
      </c>
      <c r="C568" s="220" t="s">
        <v>567</v>
      </c>
      <c r="D568" s="221">
        <f t="shared" si="15"/>
        <v>1285414317149</v>
      </c>
      <c r="E568" s="236">
        <v>62867499</v>
      </c>
      <c r="F568" s="223">
        <f t="shared" si="14"/>
        <v>1285351449650</v>
      </c>
    </row>
    <row r="569" spans="1:6">
      <c r="A569" s="236">
        <v>27917</v>
      </c>
      <c r="B569" s="226">
        <v>111</v>
      </c>
      <c r="C569" s="220" t="s">
        <v>567</v>
      </c>
      <c r="D569" s="221">
        <f t="shared" si="15"/>
        <v>1285351449650</v>
      </c>
      <c r="E569" s="236">
        <v>8839302</v>
      </c>
      <c r="F569" s="223">
        <f t="shared" si="14"/>
        <v>1285342610348</v>
      </c>
    </row>
    <row r="570" spans="1:6">
      <c r="A570" s="236">
        <v>27919</v>
      </c>
      <c r="B570" s="226">
        <v>111</v>
      </c>
      <c r="C570" s="220" t="s">
        <v>567</v>
      </c>
      <c r="D570" s="221">
        <f t="shared" si="15"/>
        <v>1285342610348</v>
      </c>
      <c r="E570" s="236">
        <v>12531323</v>
      </c>
      <c r="F570" s="223">
        <f t="shared" si="14"/>
        <v>1285330079025</v>
      </c>
    </row>
    <row r="571" spans="1:6">
      <c r="A571" s="236">
        <v>27924</v>
      </c>
      <c r="B571" s="226">
        <v>111</v>
      </c>
      <c r="C571" s="220" t="s">
        <v>567</v>
      </c>
      <c r="D571" s="221">
        <f t="shared" si="15"/>
        <v>1285330079025</v>
      </c>
      <c r="E571" s="236">
        <v>53414783</v>
      </c>
      <c r="F571" s="223">
        <f t="shared" si="14"/>
        <v>1285276664242</v>
      </c>
    </row>
    <row r="572" spans="1:6">
      <c r="A572" s="236">
        <v>27963</v>
      </c>
      <c r="B572" s="226">
        <v>111</v>
      </c>
      <c r="C572" s="220" t="s">
        <v>567</v>
      </c>
      <c r="D572" s="221">
        <f t="shared" si="15"/>
        <v>1285276664242</v>
      </c>
      <c r="E572" s="236">
        <v>29001406</v>
      </c>
      <c r="F572" s="223">
        <f t="shared" si="14"/>
        <v>1285247662836</v>
      </c>
    </row>
    <row r="573" spans="1:6">
      <c r="A573" s="236">
        <v>27968</v>
      </c>
      <c r="B573" s="226">
        <v>111</v>
      </c>
      <c r="C573" s="220" t="s">
        <v>567</v>
      </c>
      <c r="D573" s="221">
        <f t="shared" si="15"/>
        <v>1285247662836</v>
      </c>
      <c r="E573" s="236">
        <v>4844897</v>
      </c>
      <c r="F573" s="223">
        <f t="shared" si="14"/>
        <v>1285242817939</v>
      </c>
    </row>
    <row r="574" spans="1:6">
      <c r="A574" s="236">
        <v>27970</v>
      </c>
      <c r="B574" s="226">
        <v>111</v>
      </c>
      <c r="C574" s="220" t="s">
        <v>567</v>
      </c>
      <c r="D574" s="221">
        <f t="shared" si="15"/>
        <v>1285242817939</v>
      </c>
      <c r="E574" s="236">
        <v>28400356267</v>
      </c>
      <c r="F574" s="223">
        <f t="shared" si="14"/>
        <v>1256842461672</v>
      </c>
    </row>
    <row r="575" spans="1:6">
      <c r="A575" s="236">
        <v>27972</v>
      </c>
      <c r="B575" s="226">
        <v>111</v>
      </c>
      <c r="C575" s="220" t="s">
        <v>567</v>
      </c>
      <c r="D575" s="221">
        <f t="shared" si="15"/>
        <v>1256842461672</v>
      </c>
      <c r="E575" s="236">
        <v>3770810</v>
      </c>
      <c r="F575" s="223">
        <f t="shared" si="14"/>
        <v>1256838690862</v>
      </c>
    </row>
    <row r="576" spans="1:6">
      <c r="A576" s="236">
        <v>27980</v>
      </c>
      <c r="B576" s="226">
        <v>111</v>
      </c>
      <c r="C576" s="220" t="s">
        <v>567</v>
      </c>
      <c r="D576" s="221">
        <f t="shared" si="15"/>
        <v>1256838690862</v>
      </c>
      <c r="E576" s="236">
        <v>157625181</v>
      </c>
      <c r="F576" s="223">
        <f t="shared" si="14"/>
        <v>1256681065681</v>
      </c>
    </row>
    <row r="577" spans="1:8">
      <c r="A577" s="236">
        <v>28640</v>
      </c>
      <c r="B577" s="226">
        <v>111</v>
      </c>
      <c r="C577" s="220" t="s">
        <v>567</v>
      </c>
      <c r="D577" s="221">
        <f t="shared" si="15"/>
        <v>1256681065681</v>
      </c>
      <c r="E577" s="236">
        <v>18456490</v>
      </c>
      <c r="F577" s="223">
        <f t="shared" ref="F577:F640" si="16">+D577-E577</f>
        <v>1256662609191</v>
      </c>
    </row>
    <row r="578" spans="1:8">
      <c r="A578" s="236">
        <v>28641</v>
      </c>
      <c r="B578" s="226">
        <v>111</v>
      </c>
      <c r="C578" s="220" t="s">
        <v>567</v>
      </c>
      <c r="D578" s="221">
        <f t="shared" si="15"/>
        <v>1256662609191</v>
      </c>
      <c r="E578" s="236">
        <v>29851835</v>
      </c>
      <c r="F578" s="223">
        <f t="shared" si="16"/>
        <v>1256632757356</v>
      </c>
    </row>
    <row r="579" spans="1:8">
      <c r="A579" s="236">
        <v>28643</v>
      </c>
      <c r="B579" s="226">
        <v>111</v>
      </c>
      <c r="C579" s="220" t="s">
        <v>567</v>
      </c>
      <c r="D579" s="221">
        <f t="shared" ref="D579:D642" si="17">+F578</f>
        <v>1256632757356</v>
      </c>
      <c r="E579" s="236">
        <v>678255927</v>
      </c>
      <c r="F579" s="223">
        <f t="shared" si="16"/>
        <v>1255954501429</v>
      </c>
    </row>
    <row r="580" spans="1:8">
      <c r="A580" s="236">
        <v>28647</v>
      </c>
      <c r="B580" s="226">
        <v>111</v>
      </c>
      <c r="C580" s="220" t="s">
        <v>567</v>
      </c>
      <c r="D580" s="221">
        <f t="shared" si="17"/>
        <v>1255954501429</v>
      </c>
      <c r="E580" s="236">
        <v>385726250</v>
      </c>
      <c r="F580" s="223">
        <f t="shared" si="16"/>
        <v>1255568775179</v>
      </c>
    </row>
    <row r="581" spans="1:8">
      <c r="A581" s="236">
        <v>28650</v>
      </c>
      <c r="B581" s="226">
        <v>111</v>
      </c>
      <c r="C581" s="220" t="s">
        <v>567</v>
      </c>
      <c r="D581" s="221">
        <f t="shared" si="17"/>
        <v>1255568775179</v>
      </c>
      <c r="E581" s="236">
        <v>496210702</v>
      </c>
      <c r="F581" s="223">
        <f t="shared" si="16"/>
        <v>1255072564477</v>
      </c>
    </row>
    <row r="582" spans="1:8">
      <c r="A582" s="236">
        <v>28653</v>
      </c>
      <c r="B582" s="226">
        <v>111</v>
      </c>
      <c r="C582" s="220" t="s">
        <v>567</v>
      </c>
      <c r="D582" s="221">
        <f t="shared" si="17"/>
        <v>1255072564477</v>
      </c>
      <c r="E582" s="236">
        <v>11792505</v>
      </c>
      <c r="F582" s="223">
        <f t="shared" si="16"/>
        <v>1255060771972</v>
      </c>
    </row>
    <row r="583" spans="1:8" ht="15.75" thickBot="1">
      <c r="A583" s="236">
        <v>28658</v>
      </c>
      <c r="B583" s="226">
        <v>111</v>
      </c>
      <c r="C583" s="220" t="s">
        <v>567</v>
      </c>
      <c r="D583" s="221">
        <f t="shared" si="17"/>
        <v>1255060771972</v>
      </c>
      <c r="E583" s="236">
        <v>49911151</v>
      </c>
      <c r="F583" s="223">
        <f t="shared" si="16"/>
        <v>1255010860821</v>
      </c>
    </row>
    <row r="584" spans="1:8">
      <c r="A584" s="236">
        <v>28659</v>
      </c>
      <c r="B584" s="226">
        <v>111</v>
      </c>
      <c r="C584" s="220" t="s">
        <v>567</v>
      </c>
      <c r="D584" s="221">
        <f t="shared" si="17"/>
        <v>1255010860821</v>
      </c>
      <c r="E584" s="236">
        <v>14174938</v>
      </c>
      <c r="F584" s="223">
        <f t="shared" si="16"/>
        <v>1254996685883</v>
      </c>
      <c r="G584" s="205"/>
      <c r="H584" s="22"/>
    </row>
    <row r="585" spans="1:8">
      <c r="A585" s="236">
        <v>28660</v>
      </c>
      <c r="B585" s="226">
        <v>111</v>
      </c>
      <c r="C585" s="220" t="s">
        <v>567</v>
      </c>
      <c r="D585" s="221">
        <f t="shared" si="17"/>
        <v>1254996685883</v>
      </c>
      <c r="E585" s="236">
        <v>121032934</v>
      </c>
      <c r="F585" s="223">
        <f t="shared" si="16"/>
        <v>1254875652949</v>
      </c>
    </row>
    <row r="586" spans="1:8">
      <c r="A586" s="236">
        <v>28661</v>
      </c>
      <c r="B586" s="226">
        <v>111</v>
      </c>
      <c r="C586" s="220" t="s">
        <v>567</v>
      </c>
      <c r="D586" s="221">
        <f t="shared" si="17"/>
        <v>1254875652949</v>
      </c>
      <c r="E586" s="236">
        <v>287377384</v>
      </c>
      <c r="F586" s="223">
        <f t="shared" si="16"/>
        <v>1254588275565</v>
      </c>
    </row>
    <row r="587" spans="1:8">
      <c r="A587" s="236">
        <v>28662</v>
      </c>
      <c r="B587" s="226">
        <v>111</v>
      </c>
      <c r="C587" s="220" t="s">
        <v>567</v>
      </c>
      <c r="D587" s="221">
        <f t="shared" si="17"/>
        <v>1254588275565</v>
      </c>
      <c r="E587" s="236">
        <v>2822542</v>
      </c>
      <c r="F587" s="223">
        <f t="shared" si="16"/>
        <v>1254585453023</v>
      </c>
    </row>
    <row r="588" spans="1:8">
      <c r="A588" s="236">
        <v>28663</v>
      </c>
      <c r="B588" s="226">
        <v>111</v>
      </c>
      <c r="C588" s="220" t="s">
        <v>567</v>
      </c>
      <c r="D588" s="221">
        <f t="shared" si="17"/>
        <v>1254585453023</v>
      </c>
      <c r="E588" s="236">
        <v>1866676</v>
      </c>
      <c r="F588" s="223">
        <f t="shared" si="16"/>
        <v>1254583586347</v>
      </c>
    </row>
    <row r="589" spans="1:8">
      <c r="A589" s="236">
        <v>28664</v>
      </c>
      <c r="B589" s="226">
        <v>111</v>
      </c>
      <c r="C589" s="220" t="s">
        <v>567</v>
      </c>
      <c r="D589" s="221">
        <f t="shared" si="17"/>
        <v>1254583586347</v>
      </c>
      <c r="E589" s="236">
        <v>1200000</v>
      </c>
      <c r="F589" s="223">
        <f t="shared" si="16"/>
        <v>1254582386347</v>
      </c>
    </row>
    <row r="590" spans="1:8">
      <c r="A590" s="236">
        <v>28666</v>
      </c>
      <c r="B590" s="226">
        <v>111</v>
      </c>
      <c r="C590" s="220" t="s">
        <v>567</v>
      </c>
      <c r="D590" s="221">
        <f t="shared" si="17"/>
        <v>1254582386347</v>
      </c>
      <c r="E590" s="236">
        <v>90000</v>
      </c>
      <c r="F590" s="223">
        <f t="shared" si="16"/>
        <v>1254582296347</v>
      </c>
    </row>
    <row r="591" spans="1:8">
      <c r="A591" s="236">
        <v>28667</v>
      </c>
      <c r="B591" s="226">
        <v>111</v>
      </c>
      <c r="C591" s="220" t="s">
        <v>567</v>
      </c>
      <c r="D591" s="221">
        <f t="shared" si="17"/>
        <v>1254582296347</v>
      </c>
      <c r="E591" s="236">
        <v>7533975</v>
      </c>
      <c r="F591" s="223">
        <f t="shared" si="16"/>
        <v>1254574762372</v>
      </c>
    </row>
    <row r="592" spans="1:8">
      <c r="A592" s="236">
        <v>28668</v>
      </c>
      <c r="B592" s="226">
        <v>111</v>
      </c>
      <c r="C592" s="220" t="s">
        <v>567</v>
      </c>
      <c r="D592" s="221">
        <f t="shared" si="17"/>
        <v>1254574762372</v>
      </c>
      <c r="E592" s="236">
        <v>47264975</v>
      </c>
      <c r="F592" s="223">
        <f t="shared" si="16"/>
        <v>1254527497397</v>
      </c>
    </row>
    <row r="593" spans="1:6">
      <c r="A593" s="236">
        <v>28669</v>
      </c>
      <c r="B593" s="226">
        <v>111</v>
      </c>
      <c r="C593" s="220" t="s">
        <v>567</v>
      </c>
      <c r="D593" s="221">
        <f t="shared" si="17"/>
        <v>1254527497397</v>
      </c>
      <c r="E593" s="236">
        <v>2545745</v>
      </c>
      <c r="F593" s="223">
        <f t="shared" si="16"/>
        <v>1254524951652</v>
      </c>
    </row>
    <row r="594" spans="1:6">
      <c r="A594" s="236">
        <v>28670</v>
      </c>
      <c r="B594" s="226">
        <v>111</v>
      </c>
      <c r="C594" s="220" t="s">
        <v>567</v>
      </c>
      <c r="D594" s="221">
        <f t="shared" si="17"/>
        <v>1254524951652</v>
      </c>
      <c r="E594" s="236">
        <v>12724630</v>
      </c>
      <c r="F594" s="223">
        <f t="shared" si="16"/>
        <v>1254512227022</v>
      </c>
    </row>
    <row r="595" spans="1:6">
      <c r="A595" s="236">
        <v>28671</v>
      </c>
      <c r="B595" s="226">
        <v>111</v>
      </c>
      <c r="C595" s="220" t="s">
        <v>567</v>
      </c>
      <c r="D595" s="221">
        <f t="shared" si="17"/>
        <v>1254512227022</v>
      </c>
      <c r="E595" s="236">
        <v>979787</v>
      </c>
      <c r="F595" s="223">
        <f t="shared" si="16"/>
        <v>1254511247235</v>
      </c>
    </row>
    <row r="596" spans="1:6">
      <c r="A596" s="236">
        <v>28672</v>
      </c>
      <c r="B596" s="226">
        <v>111</v>
      </c>
      <c r="C596" s="220" t="s">
        <v>567</v>
      </c>
      <c r="D596" s="221">
        <f t="shared" si="17"/>
        <v>1254511247235</v>
      </c>
      <c r="E596" s="236">
        <v>277467478</v>
      </c>
      <c r="F596" s="223">
        <f t="shared" si="16"/>
        <v>1254233779757</v>
      </c>
    </row>
    <row r="597" spans="1:6">
      <c r="A597" s="236">
        <v>28673</v>
      </c>
      <c r="B597" s="226">
        <v>111</v>
      </c>
      <c r="C597" s="220" t="s">
        <v>567</v>
      </c>
      <c r="D597" s="221">
        <f t="shared" si="17"/>
        <v>1254233779757</v>
      </c>
      <c r="E597" s="236">
        <v>12034598</v>
      </c>
      <c r="F597" s="223">
        <f t="shared" si="16"/>
        <v>1254221745159</v>
      </c>
    </row>
    <row r="598" spans="1:6">
      <c r="A598" s="236">
        <v>28675</v>
      </c>
      <c r="B598" s="226">
        <v>111</v>
      </c>
      <c r="C598" s="220" t="s">
        <v>567</v>
      </c>
      <c r="D598" s="221">
        <f t="shared" si="17"/>
        <v>1254221745159</v>
      </c>
      <c r="E598" s="236">
        <v>124265374</v>
      </c>
      <c r="F598" s="223">
        <f t="shared" si="16"/>
        <v>1254097479785</v>
      </c>
    </row>
    <row r="599" spans="1:6">
      <c r="A599" s="236">
        <v>28676</v>
      </c>
      <c r="B599" s="226">
        <v>111</v>
      </c>
      <c r="C599" s="220" t="s">
        <v>567</v>
      </c>
      <c r="D599" s="221">
        <f t="shared" si="17"/>
        <v>1254097479785</v>
      </c>
      <c r="E599" s="236">
        <v>33553032</v>
      </c>
      <c r="F599" s="223">
        <f t="shared" si="16"/>
        <v>1254063926753</v>
      </c>
    </row>
    <row r="600" spans="1:6">
      <c r="A600" s="236">
        <v>28677</v>
      </c>
      <c r="B600" s="226">
        <v>111</v>
      </c>
      <c r="C600" s="220" t="s">
        <v>567</v>
      </c>
      <c r="D600" s="221">
        <f t="shared" si="17"/>
        <v>1254063926753</v>
      </c>
      <c r="E600" s="236">
        <v>8722544</v>
      </c>
      <c r="F600" s="223">
        <f t="shared" si="16"/>
        <v>1254055204209</v>
      </c>
    </row>
    <row r="601" spans="1:6">
      <c r="A601" s="236">
        <v>28678</v>
      </c>
      <c r="B601" s="226">
        <v>111</v>
      </c>
      <c r="C601" s="220" t="s">
        <v>567</v>
      </c>
      <c r="D601" s="221">
        <f t="shared" si="17"/>
        <v>1254055204209</v>
      </c>
      <c r="E601" s="236">
        <v>31020599</v>
      </c>
      <c r="F601" s="223">
        <f t="shared" si="16"/>
        <v>1254024183610</v>
      </c>
    </row>
    <row r="602" spans="1:6">
      <c r="A602" s="236">
        <v>28679</v>
      </c>
      <c r="B602" s="226">
        <v>111</v>
      </c>
      <c r="C602" s="220" t="s">
        <v>567</v>
      </c>
      <c r="D602" s="221">
        <f t="shared" si="17"/>
        <v>1254024183610</v>
      </c>
      <c r="E602" s="236">
        <v>4366034</v>
      </c>
      <c r="F602" s="223">
        <f t="shared" si="16"/>
        <v>1254019817576</v>
      </c>
    </row>
    <row r="603" spans="1:6">
      <c r="A603" s="236">
        <v>28680</v>
      </c>
      <c r="B603" s="226">
        <v>111</v>
      </c>
      <c r="C603" s="220" t="s">
        <v>567</v>
      </c>
      <c r="D603" s="221">
        <f t="shared" si="17"/>
        <v>1254019817576</v>
      </c>
      <c r="E603" s="236">
        <v>19489673</v>
      </c>
      <c r="F603" s="223">
        <f t="shared" si="16"/>
        <v>1254000327903</v>
      </c>
    </row>
    <row r="604" spans="1:6">
      <c r="A604" s="236">
        <v>28725</v>
      </c>
      <c r="B604" s="226">
        <v>111</v>
      </c>
      <c r="C604" s="220" t="s">
        <v>567</v>
      </c>
      <c r="D604" s="221">
        <f t="shared" si="17"/>
        <v>1254000327903</v>
      </c>
      <c r="E604" s="236">
        <v>2966535</v>
      </c>
      <c r="F604" s="223">
        <f t="shared" si="16"/>
        <v>1253997361368</v>
      </c>
    </row>
    <row r="605" spans="1:6">
      <c r="A605" s="236">
        <v>28728</v>
      </c>
      <c r="B605" s="226">
        <v>111</v>
      </c>
      <c r="C605" s="220" t="s">
        <v>567</v>
      </c>
      <c r="D605" s="221">
        <f t="shared" si="17"/>
        <v>1253997361368</v>
      </c>
      <c r="E605" s="236">
        <v>129547126</v>
      </c>
      <c r="F605" s="223">
        <f t="shared" si="16"/>
        <v>1253867814242</v>
      </c>
    </row>
    <row r="606" spans="1:6">
      <c r="A606" s="236">
        <v>28735</v>
      </c>
      <c r="B606" s="226">
        <v>111</v>
      </c>
      <c r="C606" s="220" t="s">
        <v>567</v>
      </c>
      <c r="D606" s="221">
        <f t="shared" si="17"/>
        <v>1253867814242</v>
      </c>
      <c r="E606" s="236">
        <v>375000</v>
      </c>
      <c r="F606" s="223">
        <f t="shared" si="16"/>
        <v>1253867439242</v>
      </c>
    </row>
    <row r="607" spans="1:6">
      <c r="A607" s="236">
        <v>28739</v>
      </c>
      <c r="B607" s="226">
        <v>111</v>
      </c>
      <c r="C607" s="220" t="s">
        <v>567</v>
      </c>
      <c r="D607" s="221">
        <f t="shared" si="17"/>
        <v>1253867439242</v>
      </c>
      <c r="E607" s="236">
        <v>247140</v>
      </c>
      <c r="F607" s="223">
        <f t="shared" si="16"/>
        <v>1253867192102</v>
      </c>
    </row>
    <row r="608" spans="1:6">
      <c r="A608" s="236">
        <v>28744</v>
      </c>
      <c r="B608" s="226">
        <v>111</v>
      </c>
      <c r="C608" s="220" t="s">
        <v>567</v>
      </c>
      <c r="D608" s="221">
        <f t="shared" si="17"/>
        <v>1253867192102</v>
      </c>
      <c r="E608" s="236">
        <v>16650584</v>
      </c>
      <c r="F608" s="223">
        <f t="shared" si="16"/>
        <v>1253850541518</v>
      </c>
    </row>
    <row r="609" spans="1:6">
      <c r="A609" s="236">
        <v>28750</v>
      </c>
      <c r="B609" s="226">
        <v>111</v>
      </c>
      <c r="C609" s="220" t="s">
        <v>567</v>
      </c>
      <c r="D609" s="221">
        <f t="shared" si="17"/>
        <v>1253850541518</v>
      </c>
      <c r="E609" s="236">
        <v>15437682</v>
      </c>
      <c r="F609" s="223">
        <f t="shared" si="16"/>
        <v>1253835103836</v>
      </c>
    </row>
    <row r="610" spans="1:6">
      <c r="A610" s="236">
        <v>28754</v>
      </c>
      <c r="B610" s="226">
        <v>111</v>
      </c>
      <c r="C610" s="220" t="s">
        <v>567</v>
      </c>
      <c r="D610" s="221">
        <f t="shared" si="17"/>
        <v>1253835103836</v>
      </c>
      <c r="E610" s="236">
        <v>242918</v>
      </c>
      <c r="F610" s="223">
        <f t="shared" si="16"/>
        <v>1253834860918</v>
      </c>
    </row>
    <row r="611" spans="1:6">
      <c r="A611" s="236">
        <v>28763</v>
      </c>
      <c r="B611" s="226">
        <v>111</v>
      </c>
      <c r="C611" s="220" t="s">
        <v>567</v>
      </c>
      <c r="D611" s="221">
        <f t="shared" si="17"/>
        <v>1253834860918</v>
      </c>
      <c r="E611" s="236">
        <v>402115165</v>
      </c>
      <c r="F611" s="223">
        <f t="shared" si="16"/>
        <v>1253432745753</v>
      </c>
    </row>
    <row r="612" spans="1:6">
      <c r="A612" s="236">
        <v>28806</v>
      </c>
      <c r="B612" s="226">
        <v>111</v>
      </c>
      <c r="C612" s="220" t="s">
        <v>567</v>
      </c>
      <c r="D612" s="221">
        <f t="shared" si="17"/>
        <v>1253432745753</v>
      </c>
      <c r="E612" s="236">
        <v>44196789</v>
      </c>
      <c r="F612" s="223">
        <f t="shared" si="16"/>
        <v>1253388548964</v>
      </c>
    </row>
    <row r="613" spans="1:6">
      <c r="A613" s="236">
        <v>28810</v>
      </c>
      <c r="B613" s="226">
        <v>111</v>
      </c>
      <c r="C613" s="220" t="s">
        <v>567</v>
      </c>
      <c r="D613" s="221">
        <f t="shared" si="17"/>
        <v>1253388548964</v>
      </c>
      <c r="E613" s="236">
        <v>17970041</v>
      </c>
      <c r="F613" s="223">
        <f t="shared" si="16"/>
        <v>1253370578923</v>
      </c>
    </row>
    <row r="614" spans="1:6">
      <c r="A614" s="236">
        <v>28814</v>
      </c>
      <c r="B614" s="226">
        <v>111</v>
      </c>
      <c r="C614" s="220" t="s">
        <v>567</v>
      </c>
      <c r="D614" s="221">
        <f t="shared" si="17"/>
        <v>1253370578923</v>
      </c>
      <c r="E614" s="236">
        <v>7176054</v>
      </c>
      <c r="F614" s="223">
        <f t="shared" si="16"/>
        <v>1253363402869</v>
      </c>
    </row>
    <row r="615" spans="1:6">
      <c r="A615" s="236">
        <v>28818</v>
      </c>
      <c r="B615" s="226">
        <v>111</v>
      </c>
      <c r="C615" s="220" t="s">
        <v>567</v>
      </c>
      <c r="D615" s="221">
        <f t="shared" si="17"/>
        <v>1253363402869</v>
      </c>
      <c r="E615" s="236">
        <v>2897888</v>
      </c>
      <c r="F615" s="223">
        <f t="shared" si="16"/>
        <v>1253360504981</v>
      </c>
    </row>
    <row r="616" spans="1:6">
      <c r="A616" s="236">
        <v>28821</v>
      </c>
      <c r="B616" s="226">
        <v>111</v>
      </c>
      <c r="C616" s="220" t="s">
        <v>567</v>
      </c>
      <c r="D616" s="221">
        <f t="shared" si="17"/>
        <v>1253360504981</v>
      </c>
      <c r="E616" s="236">
        <v>5860000</v>
      </c>
      <c r="F616" s="223">
        <f t="shared" si="16"/>
        <v>1253354644981</v>
      </c>
    </row>
    <row r="617" spans="1:6">
      <c r="A617" s="236">
        <v>28826</v>
      </c>
      <c r="B617" s="226">
        <v>111</v>
      </c>
      <c r="C617" s="220" t="s">
        <v>567</v>
      </c>
      <c r="D617" s="221">
        <f t="shared" si="17"/>
        <v>1253354644981</v>
      </c>
      <c r="E617" s="236">
        <v>426039</v>
      </c>
      <c r="F617" s="223">
        <f t="shared" si="16"/>
        <v>1253354218942</v>
      </c>
    </row>
    <row r="618" spans="1:6">
      <c r="A618" s="236">
        <v>28829</v>
      </c>
      <c r="B618" s="226">
        <v>111</v>
      </c>
      <c r="C618" s="220" t="s">
        <v>567</v>
      </c>
      <c r="D618" s="221">
        <f t="shared" si="17"/>
        <v>1253354218942</v>
      </c>
      <c r="E618" s="236">
        <v>3900591</v>
      </c>
      <c r="F618" s="223">
        <f t="shared" si="16"/>
        <v>1253350318351</v>
      </c>
    </row>
    <row r="619" spans="1:6">
      <c r="A619" s="236">
        <v>28843</v>
      </c>
      <c r="B619" s="226">
        <v>111</v>
      </c>
      <c r="C619" s="220" t="s">
        <v>567</v>
      </c>
      <c r="D619" s="221">
        <f t="shared" si="17"/>
        <v>1253350318351</v>
      </c>
      <c r="E619" s="236">
        <v>4480635</v>
      </c>
      <c r="F619" s="223">
        <f t="shared" si="16"/>
        <v>1253345837716</v>
      </c>
    </row>
    <row r="620" spans="1:6">
      <c r="A620" s="236">
        <v>28846</v>
      </c>
      <c r="B620" s="226">
        <v>111</v>
      </c>
      <c r="C620" s="220" t="s">
        <v>567</v>
      </c>
      <c r="D620" s="221">
        <f t="shared" si="17"/>
        <v>1253345837716</v>
      </c>
      <c r="E620" s="236">
        <v>1250000</v>
      </c>
      <c r="F620" s="223">
        <f t="shared" si="16"/>
        <v>1253344587716</v>
      </c>
    </row>
    <row r="621" spans="1:6">
      <c r="A621" s="236">
        <v>28851</v>
      </c>
      <c r="B621" s="226">
        <v>111</v>
      </c>
      <c r="C621" s="220" t="s">
        <v>567</v>
      </c>
      <c r="D621" s="221">
        <f t="shared" si="17"/>
        <v>1253344587716</v>
      </c>
      <c r="E621" s="236">
        <v>2517114</v>
      </c>
      <c r="F621" s="223">
        <f t="shared" si="16"/>
        <v>1253342070602</v>
      </c>
    </row>
    <row r="622" spans="1:6">
      <c r="A622" s="236">
        <v>28856</v>
      </c>
      <c r="B622" s="226">
        <v>111</v>
      </c>
      <c r="C622" s="220" t="s">
        <v>567</v>
      </c>
      <c r="D622" s="221">
        <f t="shared" si="17"/>
        <v>1253342070602</v>
      </c>
      <c r="E622" s="236">
        <v>50342245</v>
      </c>
      <c r="F622" s="223">
        <f t="shared" si="16"/>
        <v>1253291728357</v>
      </c>
    </row>
    <row r="623" spans="1:6">
      <c r="A623" s="236">
        <v>28858</v>
      </c>
      <c r="B623" s="226">
        <v>111</v>
      </c>
      <c r="C623" s="220" t="s">
        <v>567</v>
      </c>
      <c r="D623" s="221">
        <f t="shared" si="17"/>
        <v>1253291728357</v>
      </c>
      <c r="E623" s="236">
        <v>372039357</v>
      </c>
      <c r="F623" s="223">
        <f t="shared" si="16"/>
        <v>1252919689000</v>
      </c>
    </row>
    <row r="624" spans="1:6">
      <c r="A624" s="236">
        <v>28863</v>
      </c>
      <c r="B624" s="226">
        <v>111</v>
      </c>
      <c r="C624" s="220" t="s">
        <v>567</v>
      </c>
      <c r="D624" s="221">
        <f t="shared" si="17"/>
        <v>1252919689000</v>
      </c>
      <c r="E624" s="236">
        <v>22942725</v>
      </c>
      <c r="F624" s="223">
        <f t="shared" si="16"/>
        <v>1252896746275</v>
      </c>
    </row>
    <row r="625" spans="1:6">
      <c r="A625" s="236">
        <v>28868</v>
      </c>
      <c r="B625" s="226">
        <v>111</v>
      </c>
      <c r="C625" s="220" t="s">
        <v>567</v>
      </c>
      <c r="D625" s="221">
        <f t="shared" si="17"/>
        <v>1252896746275</v>
      </c>
      <c r="E625" s="236">
        <v>4693890</v>
      </c>
      <c r="F625" s="223">
        <f t="shared" si="16"/>
        <v>1252892052385</v>
      </c>
    </row>
    <row r="626" spans="1:6">
      <c r="A626" s="236">
        <v>28873</v>
      </c>
      <c r="B626" s="226">
        <v>111</v>
      </c>
      <c r="C626" s="220" t="s">
        <v>567</v>
      </c>
      <c r="D626" s="221">
        <f t="shared" si="17"/>
        <v>1252892052385</v>
      </c>
      <c r="E626" s="236">
        <v>3544244</v>
      </c>
      <c r="F626" s="223">
        <f t="shared" si="16"/>
        <v>1252888508141</v>
      </c>
    </row>
    <row r="627" spans="1:6">
      <c r="A627" s="236">
        <v>28878</v>
      </c>
      <c r="B627" s="226">
        <v>111</v>
      </c>
      <c r="C627" s="220" t="s">
        <v>567</v>
      </c>
      <c r="D627" s="221">
        <f t="shared" si="17"/>
        <v>1252888508141</v>
      </c>
      <c r="E627" s="236">
        <v>39554202</v>
      </c>
      <c r="F627" s="223">
        <f t="shared" si="16"/>
        <v>1252848953939</v>
      </c>
    </row>
    <row r="628" spans="1:6">
      <c r="A628" s="236">
        <v>28880</v>
      </c>
      <c r="B628" s="226">
        <v>111</v>
      </c>
      <c r="C628" s="220" t="s">
        <v>567</v>
      </c>
      <c r="D628" s="221">
        <f t="shared" si="17"/>
        <v>1252848953939</v>
      </c>
      <c r="E628" s="236">
        <v>17491462</v>
      </c>
      <c r="F628" s="223">
        <f t="shared" si="16"/>
        <v>1252831462477</v>
      </c>
    </row>
    <row r="629" spans="1:6">
      <c r="A629" s="236">
        <v>28884</v>
      </c>
      <c r="B629" s="226">
        <v>111</v>
      </c>
      <c r="C629" s="220" t="s">
        <v>567</v>
      </c>
      <c r="D629" s="221">
        <f t="shared" si="17"/>
        <v>1252831462477</v>
      </c>
      <c r="E629" s="236">
        <v>1645500</v>
      </c>
      <c r="F629" s="223">
        <f t="shared" si="16"/>
        <v>1252829816977</v>
      </c>
    </row>
    <row r="630" spans="1:6">
      <c r="A630" s="236">
        <v>28890</v>
      </c>
      <c r="B630" s="226">
        <v>111</v>
      </c>
      <c r="C630" s="220" t="s">
        <v>567</v>
      </c>
      <c r="D630" s="221">
        <f t="shared" si="17"/>
        <v>1252829816977</v>
      </c>
      <c r="E630" s="236">
        <v>15585543</v>
      </c>
      <c r="F630" s="223">
        <f t="shared" si="16"/>
        <v>1252814231434</v>
      </c>
    </row>
    <row r="631" spans="1:6">
      <c r="A631" s="236">
        <v>28896</v>
      </c>
      <c r="B631" s="226">
        <v>111</v>
      </c>
      <c r="C631" s="220" t="s">
        <v>567</v>
      </c>
      <c r="D631" s="221">
        <f t="shared" si="17"/>
        <v>1252814231434</v>
      </c>
      <c r="E631" s="236">
        <v>4551749</v>
      </c>
      <c r="F631" s="223">
        <f t="shared" si="16"/>
        <v>1252809679685</v>
      </c>
    </row>
    <row r="632" spans="1:6">
      <c r="A632" s="236">
        <v>28901</v>
      </c>
      <c r="B632" s="226">
        <v>111</v>
      </c>
      <c r="C632" s="220" t="s">
        <v>567</v>
      </c>
      <c r="D632" s="221">
        <f t="shared" si="17"/>
        <v>1252809679685</v>
      </c>
      <c r="E632" s="236">
        <v>6528981</v>
      </c>
      <c r="F632" s="223">
        <f t="shared" si="16"/>
        <v>1252803150704</v>
      </c>
    </row>
    <row r="633" spans="1:6">
      <c r="A633" s="236">
        <v>28919</v>
      </c>
      <c r="B633" s="226">
        <v>111</v>
      </c>
      <c r="C633" s="220" t="s">
        <v>567</v>
      </c>
      <c r="D633" s="221">
        <f t="shared" si="17"/>
        <v>1252803150704</v>
      </c>
      <c r="E633" s="236">
        <v>31568286</v>
      </c>
      <c r="F633" s="223">
        <f t="shared" si="16"/>
        <v>1252771582418</v>
      </c>
    </row>
    <row r="634" spans="1:6">
      <c r="A634" s="236">
        <v>28923</v>
      </c>
      <c r="B634" s="226">
        <v>111</v>
      </c>
      <c r="C634" s="220" t="s">
        <v>567</v>
      </c>
      <c r="D634" s="221">
        <f t="shared" si="17"/>
        <v>1252771582418</v>
      </c>
      <c r="E634" s="236">
        <v>21884918</v>
      </c>
      <c r="F634" s="223">
        <f t="shared" si="16"/>
        <v>1252749697500</v>
      </c>
    </row>
    <row r="635" spans="1:6">
      <c r="A635" s="236">
        <v>28929</v>
      </c>
      <c r="B635" s="226">
        <v>111</v>
      </c>
      <c r="C635" s="220" t="s">
        <v>567</v>
      </c>
      <c r="D635" s="221">
        <f t="shared" si="17"/>
        <v>1252749697500</v>
      </c>
      <c r="E635" s="236">
        <v>11124808</v>
      </c>
      <c r="F635" s="223">
        <f t="shared" si="16"/>
        <v>1252738572692</v>
      </c>
    </row>
    <row r="636" spans="1:6">
      <c r="A636" s="236">
        <v>28934</v>
      </c>
      <c r="B636" s="226">
        <v>111</v>
      </c>
      <c r="C636" s="220" t="s">
        <v>567</v>
      </c>
      <c r="D636" s="221">
        <f t="shared" si="17"/>
        <v>1252738572692</v>
      </c>
      <c r="E636" s="236">
        <v>920000</v>
      </c>
      <c r="F636" s="223">
        <f t="shared" si="16"/>
        <v>1252737652692</v>
      </c>
    </row>
    <row r="637" spans="1:6">
      <c r="A637" s="236">
        <v>28941</v>
      </c>
      <c r="B637" s="226">
        <v>111</v>
      </c>
      <c r="C637" s="220" t="s">
        <v>567</v>
      </c>
      <c r="D637" s="221">
        <f t="shared" si="17"/>
        <v>1252737652692</v>
      </c>
      <c r="E637" s="236">
        <v>4814836</v>
      </c>
      <c r="F637" s="223">
        <f t="shared" si="16"/>
        <v>1252732837856</v>
      </c>
    </row>
    <row r="638" spans="1:6">
      <c r="A638" s="236">
        <v>28947</v>
      </c>
      <c r="B638" s="226">
        <v>111</v>
      </c>
      <c r="C638" s="220" t="s">
        <v>567</v>
      </c>
      <c r="D638" s="221">
        <f t="shared" si="17"/>
        <v>1252732837856</v>
      </c>
      <c r="E638" s="236">
        <v>4206396</v>
      </c>
      <c r="F638" s="223">
        <f t="shared" si="16"/>
        <v>1252728631460</v>
      </c>
    </row>
    <row r="639" spans="1:6">
      <c r="A639" s="236">
        <v>28953</v>
      </c>
      <c r="B639" s="226">
        <v>111</v>
      </c>
      <c r="C639" s="220" t="s">
        <v>567</v>
      </c>
      <c r="D639" s="221">
        <f t="shared" si="17"/>
        <v>1252728631460</v>
      </c>
      <c r="E639" s="236">
        <v>1219708</v>
      </c>
      <c r="F639" s="223">
        <f t="shared" si="16"/>
        <v>1252727411752</v>
      </c>
    </row>
    <row r="640" spans="1:6">
      <c r="A640" s="236">
        <v>28960</v>
      </c>
      <c r="B640" s="226">
        <v>111</v>
      </c>
      <c r="C640" s="220" t="s">
        <v>567</v>
      </c>
      <c r="D640" s="221">
        <f t="shared" si="17"/>
        <v>1252727411752</v>
      </c>
      <c r="E640" s="236">
        <v>478077</v>
      </c>
      <c r="F640" s="223">
        <f t="shared" si="16"/>
        <v>1252726933675</v>
      </c>
    </row>
    <row r="641" spans="1:6">
      <c r="A641" s="236">
        <v>28965</v>
      </c>
      <c r="B641" s="226">
        <v>111</v>
      </c>
      <c r="C641" s="220" t="s">
        <v>567</v>
      </c>
      <c r="D641" s="221">
        <f t="shared" si="17"/>
        <v>1252726933675</v>
      </c>
      <c r="E641" s="236">
        <v>57504776</v>
      </c>
      <c r="F641" s="223">
        <f t="shared" ref="F641:F647" si="18">+D641-E641</f>
        <v>1252669428899</v>
      </c>
    </row>
    <row r="642" spans="1:6">
      <c r="A642" s="236">
        <v>28970</v>
      </c>
      <c r="B642" s="226">
        <v>111</v>
      </c>
      <c r="C642" s="220" t="s">
        <v>567</v>
      </c>
      <c r="D642" s="221">
        <f t="shared" si="17"/>
        <v>1252669428899</v>
      </c>
      <c r="E642" s="236">
        <v>2060052113</v>
      </c>
      <c r="F642" s="223">
        <f t="shared" si="18"/>
        <v>1250609376786</v>
      </c>
    </row>
    <row r="643" spans="1:6">
      <c r="A643" s="236">
        <v>28978</v>
      </c>
      <c r="B643" s="226">
        <v>111</v>
      </c>
      <c r="C643" s="220" t="s">
        <v>567</v>
      </c>
      <c r="D643" s="221">
        <f t="shared" ref="D643:D647" si="19">+F642</f>
        <v>1250609376786</v>
      </c>
      <c r="E643" s="236">
        <v>58104033</v>
      </c>
      <c r="F643" s="223">
        <f t="shared" si="18"/>
        <v>1250551272753</v>
      </c>
    </row>
    <row r="644" spans="1:6">
      <c r="A644" s="236">
        <v>28985</v>
      </c>
      <c r="B644" s="226">
        <v>111</v>
      </c>
      <c r="C644" s="220" t="s">
        <v>567</v>
      </c>
      <c r="D644" s="221">
        <f t="shared" si="19"/>
        <v>1250551272753</v>
      </c>
      <c r="E644" s="236">
        <v>2068097</v>
      </c>
      <c r="F644" s="223">
        <f t="shared" si="18"/>
        <v>1250549204656</v>
      </c>
    </row>
    <row r="645" spans="1:6">
      <c r="A645" s="236">
        <v>28992</v>
      </c>
      <c r="B645" s="226">
        <v>111</v>
      </c>
      <c r="C645" s="220" t="s">
        <v>567</v>
      </c>
      <c r="D645" s="221">
        <f t="shared" si="19"/>
        <v>1250549204656</v>
      </c>
      <c r="E645" s="236">
        <v>207829381</v>
      </c>
      <c r="F645" s="223">
        <f t="shared" si="18"/>
        <v>1250341375275</v>
      </c>
    </row>
    <row r="646" spans="1:6">
      <c r="A646" s="236">
        <v>29003</v>
      </c>
      <c r="B646" s="226">
        <v>111</v>
      </c>
      <c r="C646" s="220" t="s">
        <v>567</v>
      </c>
      <c r="D646" s="221">
        <f t="shared" si="19"/>
        <v>1250341375275</v>
      </c>
      <c r="E646" s="236">
        <v>75400951</v>
      </c>
      <c r="F646" s="223">
        <f t="shared" si="18"/>
        <v>1250265974324</v>
      </c>
    </row>
    <row r="647" spans="1:6">
      <c r="A647" s="236">
        <v>29008</v>
      </c>
      <c r="B647" s="226">
        <v>111</v>
      </c>
      <c r="C647" s="220" t="s">
        <v>567</v>
      </c>
      <c r="D647" s="221">
        <f t="shared" si="19"/>
        <v>1250265974324</v>
      </c>
      <c r="E647" s="236">
        <v>5410889</v>
      </c>
      <c r="F647" s="223">
        <f t="shared" si="18"/>
        <v>1250260563435</v>
      </c>
    </row>
    <row r="648" spans="1:6">
      <c r="A648" s="236">
        <v>24839</v>
      </c>
      <c r="B648" s="226">
        <v>113</v>
      </c>
      <c r="C648" s="220" t="s">
        <v>568</v>
      </c>
      <c r="D648" s="222">
        <f>+F494</f>
        <v>228890850</v>
      </c>
      <c r="E648" s="221">
        <v>22889085</v>
      </c>
      <c r="F648" s="224">
        <f>+D648-E648</f>
        <v>206001765</v>
      </c>
    </row>
    <row r="649" spans="1:6">
      <c r="A649" s="236">
        <v>25397</v>
      </c>
      <c r="B649" s="226">
        <v>133</v>
      </c>
      <c r="C649" s="220" t="s">
        <v>569</v>
      </c>
      <c r="D649" s="222">
        <f>+F497</f>
        <v>19645037116</v>
      </c>
      <c r="E649" s="237">
        <v>1754098657</v>
      </c>
      <c r="F649" s="224">
        <f>+D649-E649</f>
        <v>17890938459</v>
      </c>
    </row>
    <row r="650" spans="1:6">
      <c r="A650" s="236">
        <v>25407</v>
      </c>
      <c r="B650" s="226">
        <v>133</v>
      </c>
      <c r="C650" s="220" t="s">
        <v>569</v>
      </c>
      <c r="D650" s="222">
        <f>+F649</f>
        <v>17890938459</v>
      </c>
      <c r="E650" s="238">
        <v>31400000</v>
      </c>
      <c r="F650" s="224">
        <f>+D650-E650</f>
        <v>17859538459</v>
      </c>
    </row>
    <row r="651" spans="1:6">
      <c r="A651" s="236">
        <v>24842</v>
      </c>
      <c r="B651" s="226">
        <v>136</v>
      </c>
      <c r="C651" s="220" t="s">
        <v>570</v>
      </c>
      <c r="D651" s="222">
        <f>+F500</f>
        <v>163848540014</v>
      </c>
      <c r="E651" s="238">
        <v>14388120000</v>
      </c>
      <c r="F651" s="223">
        <f>+D651-E651</f>
        <v>149460420014</v>
      </c>
    </row>
    <row r="652" spans="1:6">
      <c r="A652" s="236">
        <v>24846</v>
      </c>
      <c r="B652" s="226">
        <v>136</v>
      </c>
      <c r="C652" s="220" t="s">
        <v>570</v>
      </c>
      <c r="D652" s="222">
        <f>+F651</f>
        <v>149460420014</v>
      </c>
      <c r="E652" s="238">
        <v>345960000</v>
      </c>
      <c r="F652" s="223">
        <f>+D652-E652</f>
        <v>149114460014</v>
      </c>
    </row>
    <row r="653" spans="1:6">
      <c r="A653" s="236">
        <v>29767</v>
      </c>
      <c r="B653" s="226">
        <v>136</v>
      </c>
      <c r="C653" s="220" t="s">
        <v>570</v>
      </c>
      <c r="D653" s="222">
        <f t="shared" ref="D653:D654" si="20">+F652</f>
        <v>149114460014</v>
      </c>
      <c r="E653" s="238">
        <v>45900000</v>
      </c>
      <c r="F653" s="223">
        <f t="shared" ref="F653:F662" si="21">+D653-E653</f>
        <v>149068560014</v>
      </c>
    </row>
    <row r="654" spans="1:6">
      <c r="A654" s="236">
        <v>29813</v>
      </c>
      <c r="B654" s="226">
        <v>136</v>
      </c>
      <c r="C654" s="220" t="s">
        <v>570</v>
      </c>
      <c r="D654" s="222">
        <f t="shared" si="20"/>
        <v>149068560014</v>
      </c>
      <c r="E654" s="238">
        <v>68400000</v>
      </c>
      <c r="F654" s="223">
        <f t="shared" si="21"/>
        <v>149000160014</v>
      </c>
    </row>
    <row r="655" spans="1:6">
      <c r="A655" s="236">
        <v>24841</v>
      </c>
      <c r="B655" s="226">
        <v>138</v>
      </c>
      <c r="C655" s="220" t="s">
        <v>571</v>
      </c>
      <c r="D655" s="222">
        <f>+F502</f>
        <v>216472394877</v>
      </c>
      <c r="E655" s="222">
        <v>19496843000</v>
      </c>
      <c r="F655" s="223">
        <f t="shared" si="21"/>
        <v>196975551877</v>
      </c>
    </row>
    <row r="656" spans="1:6">
      <c r="A656" s="236">
        <v>29755</v>
      </c>
      <c r="B656" s="226">
        <v>138</v>
      </c>
      <c r="C656" s="220" t="s">
        <v>571</v>
      </c>
      <c r="D656" s="222">
        <f>+F655</f>
        <v>196975551877</v>
      </c>
      <c r="E656" s="222">
        <v>62197500</v>
      </c>
      <c r="F656" s="235">
        <f t="shared" si="21"/>
        <v>196913354377</v>
      </c>
    </row>
    <row r="657" spans="1:6">
      <c r="A657" s="239">
        <v>24847</v>
      </c>
      <c r="B657" s="226">
        <v>191</v>
      </c>
      <c r="C657" s="220" t="s">
        <v>572</v>
      </c>
      <c r="D657" s="222">
        <f>+F504</f>
        <v>5016385250</v>
      </c>
      <c r="E657" s="222">
        <v>458700000</v>
      </c>
      <c r="F657" s="235">
        <f t="shared" si="21"/>
        <v>4557685250</v>
      </c>
    </row>
    <row r="658" spans="1:6">
      <c r="A658" s="239">
        <v>24968</v>
      </c>
      <c r="B658" s="226">
        <v>193</v>
      </c>
      <c r="C658" s="29" t="s">
        <v>576</v>
      </c>
      <c r="D658" s="222">
        <f>+F505</f>
        <v>2912794115</v>
      </c>
      <c r="E658" s="222">
        <v>4385678</v>
      </c>
      <c r="F658" s="235">
        <f t="shared" si="21"/>
        <v>2908408437</v>
      </c>
    </row>
    <row r="659" spans="1:6">
      <c r="A659" s="239">
        <v>31152</v>
      </c>
      <c r="B659" s="226">
        <v>194</v>
      </c>
      <c r="C659" s="220" t="s">
        <v>573</v>
      </c>
      <c r="D659" s="222">
        <f>+F506</f>
        <v>51145808950</v>
      </c>
      <c r="E659" s="222">
        <v>5113919832</v>
      </c>
      <c r="F659" s="235">
        <f t="shared" si="21"/>
        <v>46031889118</v>
      </c>
    </row>
    <row r="660" spans="1:6">
      <c r="A660" s="239">
        <v>24844</v>
      </c>
      <c r="B660" s="226">
        <v>195</v>
      </c>
      <c r="C660" s="220" t="s">
        <v>574</v>
      </c>
      <c r="D660" s="222">
        <f>+F508</f>
        <v>31891194654</v>
      </c>
      <c r="E660" s="222">
        <v>3003642590</v>
      </c>
      <c r="F660" s="235">
        <f t="shared" si="21"/>
        <v>28887552064</v>
      </c>
    </row>
    <row r="661" spans="1:6">
      <c r="A661" s="239">
        <v>31582</v>
      </c>
      <c r="B661" s="226">
        <v>195</v>
      </c>
      <c r="C661" s="220" t="s">
        <v>574</v>
      </c>
      <c r="D661" s="222">
        <f>+F660</f>
        <v>28887552064</v>
      </c>
      <c r="E661" s="222">
        <v>10306348</v>
      </c>
      <c r="F661" s="235">
        <f t="shared" si="21"/>
        <v>28877245716</v>
      </c>
    </row>
    <row r="662" spans="1:6" ht="15.75" thickBot="1">
      <c r="A662" s="239">
        <v>29779</v>
      </c>
      <c r="B662" s="219">
        <v>199</v>
      </c>
      <c r="C662" s="29" t="s">
        <v>577</v>
      </c>
      <c r="D662" s="222">
        <f>+F510</f>
        <v>6327858832</v>
      </c>
      <c r="E662" s="222">
        <v>28758516</v>
      </c>
      <c r="F662" s="235">
        <f t="shared" si="21"/>
        <v>6299100316</v>
      </c>
    </row>
    <row r="663" spans="1:6" ht="15.75" thickBot="1">
      <c r="A663" s="292" t="s">
        <v>430</v>
      </c>
      <c r="B663" s="293"/>
      <c r="C663" s="293"/>
      <c r="D663" s="293"/>
      <c r="E663" s="293"/>
      <c r="F663" s="294"/>
    </row>
    <row r="664" spans="1:6" ht="15.75" thickBot="1">
      <c r="A664" s="138">
        <v>1242</v>
      </c>
      <c r="B664" s="139">
        <v>979</v>
      </c>
      <c r="C664" s="140" t="s">
        <v>413</v>
      </c>
      <c r="D664" s="141">
        <v>1380000000</v>
      </c>
      <c r="E664" s="141">
        <v>115000000</v>
      </c>
      <c r="F664" s="142">
        <f>+D664-E664</f>
        <v>1265000000</v>
      </c>
    </row>
    <row r="665" spans="1:6" ht="15.75" thickBot="1">
      <c r="A665" s="39">
        <v>3037</v>
      </c>
      <c r="B665" s="40">
        <v>232</v>
      </c>
      <c r="C665" s="143" t="s">
        <v>414</v>
      </c>
      <c r="D665" s="142">
        <v>181301665</v>
      </c>
      <c r="E665" s="42">
        <v>30000000</v>
      </c>
      <c r="F665" s="42">
        <f>D665-E665</f>
        <v>151301665</v>
      </c>
    </row>
    <row r="666" spans="1:6" ht="15.75" thickBot="1">
      <c r="A666" s="39">
        <v>3687</v>
      </c>
      <c r="B666" s="40">
        <v>232</v>
      </c>
      <c r="C666" s="143" t="s">
        <v>415</v>
      </c>
      <c r="D666" s="142">
        <v>560987469</v>
      </c>
      <c r="E666" s="42">
        <v>87000000</v>
      </c>
      <c r="F666" s="42">
        <f>D666-E666</f>
        <v>473987469</v>
      </c>
    </row>
    <row r="667" spans="1:6" ht="15.75" thickBot="1">
      <c r="A667" s="144">
        <v>2740</v>
      </c>
      <c r="B667" s="145">
        <v>211</v>
      </c>
      <c r="C667" s="146" t="s">
        <v>416</v>
      </c>
      <c r="D667" s="147">
        <v>9840000000</v>
      </c>
      <c r="E667" s="148">
        <v>200000000</v>
      </c>
      <c r="F667" s="42">
        <f>D667-E667</f>
        <v>9640000000</v>
      </c>
    </row>
    <row r="668" spans="1:6" ht="15.75" thickBot="1">
      <c r="A668" s="144">
        <v>2179</v>
      </c>
      <c r="B668" s="145">
        <v>212</v>
      </c>
      <c r="C668" s="146" t="s">
        <v>417</v>
      </c>
      <c r="D668" s="147">
        <v>4200000000</v>
      </c>
      <c r="E668" s="148">
        <v>30000000</v>
      </c>
      <c r="F668" s="42">
        <f>D668-E668</f>
        <v>4170000000</v>
      </c>
    </row>
    <row r="669" spans="1:6" ht="15.75" thickBot="1">
      <c r="A669" s="144">
        <v>2193</v>
      </c>
      <c r="B669" s="145">
        <v>212</v>
      </c>
      <c r="C669" s="146" t="str">
        <f t="shared" ref="C669:D671" si="22">C668</f>
        <v>AGUA F.F.10</v>
      </c>
      <c r="D669" s="147">
        <f t="shared" si="22"/>
        <v>4200000000</v>
      </c>
      <c r="E669" s="148">
        <v>40000000</v>
      </c>
      <c r="F669" s="42">
        <f>F668-E669</f>
        <v>4130000000</v>
      </c>
    </row>
    <row r="670" spans="1:6" ht="15.75" thickBot="1">
      <c r="A670" s="144">
        <v>2719</v>
      </c>
      <c r="B670" s="145">
        <v>212</v>
      </c>
      <c r="C670" s="146" t="str">
        <f t="shared" si="22"/>
        <v>AGUA F.F.10</v>
      </c>
      <c r="D670" s="147">
        <f t="shared" si="22"/>
        <v>4200000000</v>
      </c>
      <c r="E670" s="148">
        <v>105229242</v>
      </c>
      <c r="F670" s="42">
        <f>F669-E670</f>
        <v>4024770758</v>
      </c>
    </row>
    <row r="671" spans="1:6" ht="15.75" thickBot="1">
      <c r="A671" s="144">
        <v>2755</v>
      </c>
      <c r="B671" s="145">
        <v>212</v>
      </c>
      <c r="C671" s="146" t="str">
        <f t="shared" si="22"/>
        <v>AGUA F.F.10</v>
      </c>
      <c r="D671" s="147">
        <f t="shared" si="22"/>
        <v>4200000000</v>
      </c>
      <c r="E671" s="148">
        <v>94770758</v>
      </c>
      <c r="F671" s="42">
        <f>F670-E671</f>
        <v>3930000000</v>
      </c>
    </row>
    <row r="672" spans="1:6" ht="15.75" thickBot="1">
      <c r="A672" s="144">
        <v>2707</v>
      </c>
      <c r="B672" s="145">
        <v>214</v>
      </c>
      <c r="C672" s="146" t="s">
        <v>418</v>
      </c>
      <c r="D672" s="147">
        <v>3960000000</v>
      </c>
      <c r="E672" s="148">
        <v>130000000</v>
      </c>
      <c r="F672" s="42">
        <f>D672-E672</f>
        <v>3830000000</v>
      </c>
    </row>
    <row r="673" spans="1:6" ht="15.75" thickBot="1">
      <c r="A673" s="144">
        <v>2964</v>
      </c>
      <c r="B673" s="145">
        <v>841</v>
      </c>
      <c r="C673" s="146" t="s">
        <v>419</v>
      </c>
      <c r="D673" s="147">
        <v>550000000</v>
      </c>
      <c r="E673" s="148">
        <v>28000000</v>
      </c>
      <c r="F673" s="42">
        <f>D673-E673</f>
        <v>522000000</v>
      </c>
    </row>
    <row r="674" spans="1:6" ht="15.75" thickBot="1">
      <c r="A674" s="144"/>
      <c r="B674" s="145"/>
      <c r="C674" s="146"/>
      <c r="D674" s="147"/>
      <c r="E674" s="148"/>
      <c r="F674" s="148"/>
    </row>
    <row r="675" spans="1:6" ht="15.75" thickBot="1">
      <c r="A675" s="305" t="s">
        <v>420</v>
      </c>
      <c r="B675" s="306"/>
      <c r="C675" s="306"/>
      <c r="D675" s="306"/>
      <c r="E675" s="306"/>
      <c r="F675" s="307"/>
    </row>
    <row r="676" spans="1:6" ht="15.75" thickBot="1">
      <c r="A676" s="39">
        <v>10019</v>
      </c>
      <c r="B676" s="40">
        <v>979</v>
      </c>
      <c r="C676" s="140" t="s">
        <v>413</v>
      </c>
      <c r="D676" s="41">
        <v>1380000000</v>
      </c>
      <c r="E676" s="41">
        <v>115000000</v>
      </c>
      <c r="F676" s="42">
        <f>F664-E676</f>
        <v>1150000000</v>
      </c>
    </row>
    <row r="677" spans="1:6" ht="15.75" thickBot="1">
      <c r="A677" s="39">
        <v>17293</v>
      </c>
      <c r="B677" s="40">
        <v>910</v>
      </c>
      <c r="C677" s="143" t="s">
        <v>421</v>
      </c>
      <c r="D677" s="142">
        <v>200000000</v>
      </c>
      <c r="E677" s="42">
        <v>2530200</v>
      </c>
      <c r="F677" s="42">
        <f>D677-E677</f>
        <v>197469800</v>
      </c>
    </row>
    <row r="678" spans="1:6" ht="15.75" thickBot="1">
      <c r="A678" s="39">
        <v>18354</v>
      </c>
      <c r="B678" s="40">
        <v>910</v>
      </c>
      <c r="C678" s="143" t="s">
        <v>422</v>
      </c>
      <c r="D678" s="142">
        <f>D677</f>
        <v>200000000</v>
      </c>
      <c r="E678" s="42">
        <v>17469800</v>
      </c>
      <c r="F678" s="42">
        <f>F677-E678</f>
        <v>180000000</v>
      </c>
    </row>
    <row r="679" spans="1:6" ht="15.75" thickBot="1">
      <c r="A679" s="39">
        <v>19020</v>
      </c>
      <c r="B679" s="40">
        <v>232</v>
      </c>
      <c r="C679" s="143" t="s">
        <v>423</v>
      </c>
      <c r="D679" s="142">
        <v>560987469</v>
      </c>
      <c r="E679" s="42">
        <v>18000000</v>
      </c>
      <c r="F679" s="42">
        <f>F666-E679</f>
        <v>455987469</v>
      </c>
    </row>
    <row r="680" spans="1:6" ht="15.75" thickBot="1">
      <c r="A680" s="144">
        <v>13731</v>
      </c>
      <c r="B680" s="145">
        <v>211</v>
      </c>
      <c r="C680" s="146" t="s">
        <v>416</v>
      </c>
      <c r="D680" s="147">
        <v>9840000000</v>
      </c>
      <c r="E680" s="148">
        <v>847655030</v>
      </c>
      <c r="F680" s="42">
        <f>F667-E680</f>
        <v>8792344970</v>
      </c>
    </row>
    <row r="681" spans="1:6" ht="15.75" thickBot="1">
      <c r="A681" s="144">
        <v>13774</v>
      </c>
      <c r="B681" s="145">
        <v>211</v>
      </c>
      <c r="C681" s="146" t="str">
        <f>C680</f>
        <v>ENERGIA ELECTRICA F.F.10</v>
      </c>
      <c r="D681" s="147">
        <f>D680</f>
        <v>9840000000</v>
      </c>
      <c r="E681" s="148">
        <v>20838000</v>
      </c>
      <c r="F681" s="42">
        <f>F680-E681</f>
        <v>8771506970</v>
      </c>
    </row>
    <row r="682" spans="1:6" ht="15.75" thickBot="1">
      <c r="A682" s="144">
        <v>13691</v>
      </c>
      <c r="B682" s="145">
        <v>212</v>
      </c>
      <c r="C682" s="146" t="s">
        <v>417</v>
      </c>
      <c r="D682" s="147">
        <v>4200000000</v>
      </c>
      <c r="E682" s="148">
        <v>30000000</v>
      </c>
      <c r="F682" s="42">
        <f>F671-E682</f>
        <v>3900000000</v>
      </c>
    </row>
    <row r="683" spans="1:6" ht="15.75" thickBot="1">
      <c r="A683" s="144">
        <v>13696</v>
      </c>
      <c r="B683" s="145">
        <v>212</v>
      </c>
      <c r="C683" s="146" t="str">
        <f>C682</f>
        <v>AGUA F.F.10</v>
      </c>
      <c r="D683" s="147">
        <f>D682</f>
        <v>4200000000</v>
      </c>
      <c r="E683" s="148">
        <v>40000000</v>
      </c>
      <c r="F683" s="42">
        <f>F682-E683</f>
        <v>3860000000</v>
      </c>
    </row>
    <row r="684" spans="1:6" ht="15.75" thickBot="1">
      <c r="A684" s="144">
        <v>13727</v>
      </c>
      <c r="B684" s="145">
        <v>212</v>
      </c>
      <c r="C684" s="146" t="str">
        <f>C683</f>
        <v>AGUA F.F.10</v>
      </c>
      <c r="D684" s="147">
        <f>D683</f>
        <v>4200000000</v>
      </c>
      <c r="E684" s="148">
        <v>289231797</v>
      </c>
      <c r="F684" s="42">
        <f>F683-E684</f>
        <v>3570768203</v>
      </c>
    </row>
    <row r="685" spans="1:6" ht="15.75" thickBot="1">
      <c r="A685" s="144">
        <v>13724</v>
      </c>
      <c r="B685" s="145">
        <v>214</v>
      </c>
      <c r="C685" s="146" t="str">
        <f>C686</f>
        <v>TELEF. , TELEFAX Y OTROS SERV. DE COM. F.F. 10</v>
      </c>
      <c r="D685" s="147">
        <v>3960000000</v>
      </c>
      <c r="E685" s="148">
        <v>50000000</v>
      </c>
      <c r="F685" s="42">
        <f>F672-E685</f>
        <v>3780000000</v>
      </c>
    </row>
    <row r="686" spans="1:6" ht="15.75" thickBot="1">
      <c r="A686" s="144">
        <v>13733</v>
      </c>
      <c r="B686" s="145">
        <v>214</v>
      </c>
      <c r="C686" s="146" t="s">
        <v>418</v>
      </c>
      <c r="D686" s="147">
        <v>3960000000</v>
      </c>
      <c r="E686" s="148">
        <v>244746395</v>
      </c>
      <c r="F686" s="42">
        <f>F685-E686</f>
        <v>3535253605</v>
      </c>
    </row>
    <row r="687" spans="1:6" ht="15.75" thickBot="1">
      <c r="A687" s="144">
        <v>18423</v>
      </c>
      <c r="B687" s="145">
        <v>841</v>
      </c>
      <c r="C687" s="146" t="s">
        <v>419</v>
      </c>
      <c r="D687" s="147">
        <v>550000000</v>
      </c>
      <c r="E687" s="148">
        <v>32500000</v>
      </c>
      <c r="F687" s="148">
        <f>F673-E687</f>
        <v>489500000</v>
      </c>
    </row>
    <row r="688" spans="1:6" ht="30.75" thickBot="1">
      <c r="A688" s="144">
        <v>18333</v>
      </c>
      <c r="B688" s="145">
        <v>245</v>
      </c>
      <c r="C688" s="149" t="s">
        <v>424</v>
      </c>
      <c r="D688" s="147">
        <v>767792928</v>
      </c>
      <c r="E688" s="148">
        <v>57876266</v>
      </c>
      <c r="F688" s="148">
        <f>D688-E688</f>
        <v>709916662</v>
      </c>
    </row>
    <row r="689" spans="1:6" ht="30.75" thickBot="1">
      <c r="A689" s="144">
        <v>18338</v>
      </c>
      <c r="B689" s="145">
        <v>245</v>
      </c>
      <c r="C689" s="149" t="s">
        <v>424</v>
      </c>
      <c r="D689" s="147">
        <f>D688</f>
        <v>767792928</v>
      </c>
      <c r="E689" s="148">
        <v>41276266</v>
      </c>
      <c r="F689" s="148">
        <f>F688-E689</f>
        <v>668640396</v>
      </c>
    </row>
    <row r="690" spans="1:6" ht="30.75" thickBot="1">
      <c r="A690" s="144">
        <v>18343</v>
      </c>
      <c r="B690" s="145">
        <v>245</v>
      </c>
      <c r="C690" s="149" t="s">
        <v>424</v>
      </c>
      <c r="D690" s="147">
        <f>D689</f>
        <v>767792928</v>
      </c>
      <c r="E690" s="148">
        <v>40140400</v>
      </c>
      <c r="F690" s="148">
        <f>F689-E690</f>
        <v>628499996</v>
      </c>
    </row>
    <row r="691" spans="1:6" ht="15.75" thickBot="1">
      <c r="A691" s="144">
        <v>17816</v>
      </c>
      <c r="B691" s="145">
        <v>361</v>
      </c>
      <c r="C691" s="149" t="s">
        <v>425</v>
      </c>
      <c r="D691" s="42">
        <v>6470000000</v>
      </c>
      <c r="E691" s="42">
        <v>495208532</v>
      </c>
      <c r="F691" s="42">
        <f>D691-E691</f>
        <v>5974791468</v>
      </c>
    </row>
    <row r="692" spans="1:6" ht="15.75" thickBot="1">
      <c r="A692" s="308" t="s">
        <v>426</v>
      </c>
      <c r="B692" s="309"/>
      <c r="C692" s="309"/>
      <c r="D692" s="309"/>
      <c r="E692" s="309"/>
      <c r="F692" s="310"/>
    </row>
    <row r="693" spans="1:6" ht="15.75" thickBot="1">
      <c r="A693" s="144">
        <v>25013</v>
      </c>
      <c r="B693" s="145">
        <v>979</v>
      </c>
      <c r="C693" s="146" t="s">
        <v>427</v>
      </c>
      <c r="D693" s="150">
        <f>D676</f>
        <v>1380000000</v>
      </c>
      <c r="E693" s="150">
        <v>115000000</v>
      </c>
      <c r="F693" s="148">
        <f>F676-E693</f>
        <v>1035000000</v>
      </c>
    </row>
    <row r="694" spans="1:6" ht="15.75" thickBot="1">
      <c r="A694" s="39">
        <v>26688</v>
      </c>
      <c r="B694" s="40">
        <v>910</v>
      </c>
      <c r="C694" s="143" t="s">
        <v>422</v>
      </c>
      <c r="D694" s="142">
        <v>200000000</v>
      </c>
      <c r="E694" s="42">
        <v>25000000</v>
      </c>
      <c r="F694" s="42">
        <f>F678-E694</f>
        <v>155000000</v>
      </c>
    </row>
    <row r="695" spans="1:6" ht="15.75" thickBot="1">
      <c r="A695" s="39">
        <v>26696</v>
      </c>
      <c r="B695" s="40">
        <v>910</v>
      </c>
      <c r="C695" s="143" t="str">
        <f>C694</f>
        <v>TASAS E IMPUESTOS</v>
      </c>
      <c r="D695" s="142">
        <v>200000000</v>
      </c>
      <c r="E695" s="42">
        <v>4030200</v>
      </c>
      <c r="F695" s="42">
        <f>F694-E695</f>
        <v>150969800</v>
      </c>
    </row>
    <row r="696" spans="1:6" ht="15.75" thickBot="1">
      <c r="A696" s="39">
        <v>32016</v>
      </c>
      <c r="B696" s="40">
        <v>232</v>
      </c>
      <c r="C696" s="143" t="s">
        <v>415</v>
      </c>
      <c r="D696" s="142">
        <v>560987469</v>
      </c>
      <c r="E696" s="42">
        <v>18000000</v>
      </c>
      <c r="F696" s="42">
        <f>F666-E696</f>
        <v>455987469</v>
      </c>
    </row>
    <row r="697" spans="1:6" ht="15.75" thickBot="1">
      <c r="A697" s="144">
        <v>26691</v>
      </c>
      <c r="B697" s="145">
        <v>273</v>
      </c>
      <c r="C697" s="149" t="s">
        <v>428</v>
      </c>
      <c r="D697" s="148">
        <v>400000000</v>
      </c>
      <c r="E697" s="148">
        <v>40000000</v>
      </c>
      <c r="F697" s="148">
        <f>D697-E697</f>
        <v>360000000</v>
      </c>
    </row>
    <row r="698" spans="1:6" ht="15.75" thickBot="1">
      <c r="A698" s="144">
        <v>26703</v>
      </c>
      <c r="B698" s="145">
        <f>B697</f>
        <v>273</v>
      </c>
      <c r="C698" s="146" t="str">
        <f>C697</f>
        <v>Servicios de Sepelio</v>
      </c>
      <c r="D698" s="147">
        <f>D697</f>
        <v>400000000</v>
      </c>
      <c r="E698" s="148">
        <v>31795000</v>
      </c>
      <c r="F698" s="148">
        <f>F697-E698</f>
        <v>328205000</v>
      </c>
    </row>
    <row r="699" spans="1:6" ht="30.75" thickBot="1">
      <c r="A699" s="144">
        <v>26948</v>
      </c>
      <c r="B699" s="145">
        <v>245</v>
      </c>
      <c r="C699" s="149" t="s">
        <v>424</v>
      </c>
      <c r="D699" s="147">
        <v>767792928</v>
      </c>
      <c r="E699" s="150">
        <v>40677800</v>
      </c>
      <c r="F699" s="148">
        <f>F690-E699</f>
        <v>587822196</v>
      </c>
    </row>
    <row r="700" spans="1:6" ht="30.75" thickBot="1">
      <c r="A700" s="144">
        <v>26958</v>
      </c>
      <c r="B700" s="145">
        <v>245</v>
      </c>
      <c r="C700" s="149" t="str">
        <f t="shared" ref="C700:D702" si="23">C699</f>
        <v>Servicio de Limpieza,Aseo y Fumigación - Plurianual 2020-2021 F.F. 10</v>
      </c>
      <c r="D700" s="147">
        <f t="shared" si="23"/>
        <v>767792928</v>
      </c>
      <c r="E700" s="150">
        <v>41276266</v>
      </c>
      <c r="F700" s="148">
        <f>F699-E700</f>
        <v>546545930</v>
      </c>
    </row>
    <row r="701" spans="1:6" ht="30.75" thickBot="1">
      <c r="A701" s="144">
        <v>31899</v>
      </c>
      <c r="B701" s="145">
        <f>B700</f>
        <v>245</v>
      </c>
      <c r="C701" s="149" t="str">
        <f t="shared" si="23"/>
        <v>Servicio de Limpieza,Aseo y Fumigación - Plurianual 2020-2021 F.F. 10</v>
      </c>
      <c r="D701" s="147">
        <f t="shared" si="23"/>
        <v>767792928</v>
      </c>
      <c r="E701" s="150">
        <v>41276266</v>
      </c>
      <c r="F701" s="148">
        <f>F700-E701</f>
        <v>505269664</v>
      </c>
    </row>
    <row r="702" spans="1:6" ht="30.75" thickBot="1">
      <c r="A702" s="144">
        <v>26960</v>
      </c>
      <c r="B702" s="145">
        <f>B701</f>
        <v>245</v>
      </c>
      <c r="C702" s="149" t="str">
        <f t="shared" si="23"/>
        <v>Servicio de Limpieza,Aseo y Fumigación - Plurianual 2020-2021 F.F. 10</v>
      </c>
      <c r="D702" s="147">
        <f t="shared" si="23"/>
        <v>767792928</v>
      </c>
      <c r="E702" s="150">
        <v>19462600</v>
      </c>
      <c r="F702" s="148">
        <f>F701-E702</f>
        <v>485807064</v>
      </c>
    </row>
    <row r="703" spans="1:6" ht="15.75" thickBot="1">
      <c r="A703" s="144">
        <v>26706</v>
      </c>
      <c r="B703" s="145">
        <v>342</v>
      </c>
      <c r="C703" s="146" t="s">
        <v>429</v>
      </c>
      <c r="D703" s="147">
        <f>E703+E704+E705</f>
        <v>65863700</v>
      </c>
      <c r="E703" s="150">
        <v>26237250</v>
      </c>
      <c r="F703" s="148">
        <f>D703-E703</f>
        <v>39626450</v>
      </c>
    </row>
    <row r="704" spans="1:6" ht="15.75" thickBot="1">
      <c r="A704" s="144">
        <v>26708</v>
      </c>
      <c r="B704" s="145">
        <v>342</v>
      </c>
      <c r="C704" s="146" t="str">
        <f>C703</f>
        <v>Útiles de escritorio, oficina y enseñanza F.F 10</v>
      </c>
      <c r="D704" s="147">
        <f>D703</f>
        <v>65863700</v>
      </c>
      <c r="E704" s="150">
        <v>21971900</v>
      </c>
      <c r="F704" s="148">
        <f>F703-E704</f>
        <v>17654550</v>
      </c>
    </row>
    <row r="705" spans="1:6" ht="15.75" thickBot="1">
      <c r="A705" s="144">
        <v>26713</v>
      </c>
      <c r="B705" s="145">
        <v>342</v>
      </c>
      <c r="C705" s="146" t="str">
        <f>C704</f>
        <v>Útiles de escritorio, oficina y enseñanza F.F 10</v>
      </c>
      <c r="D705" s="147">
        <f>D704</f>
        <v>65863700</v>
      </c>
      <c r="E705" s="148">
        <v>17654550</v>
      </c>
      <c r="F705" s="148">
        <f>F704-E705</f>
        <v>0</v>
      </c>
    </row>
    <row r="706" spans="1:6" ht="15.75" thickBot="1">
      <c r="A706" s="144">
        <v>26988</v>
      </c>
      <c r="B706" s="145">
        <v>211</v>
      </c>
      <c r="C706" s="146" t="s">
        <v>416</v>
      </c>
      <c r="D706" s="147">
        <v>9840000000</v>
      </c>
      <c r="E706" s="148">
        <v>100000000</v>
      </c>
      <c r="F706" s="42">
        <f>F681-E706</f>
        <v>8671506970</v>
      </c>
    </row>
    <row r="707" spans="1:6" ht="15.75" thickBot="1">
      <c r="A707" s="144">
        <v>26968</v>
      </c>
      <c r="B707" s="145">
        <v>212</v>
      </c>
      <c r="C707" s="146" t="s">
        <v>417</v>
      </c>
      <c r="D707" s="147">
        <v>4200000000</v>
      </c>
      <c r="E707" s="148">
        <v>30000000</v>
      </c>
      <c r="F707" s="42">
        <f>F684-E707</f>
        <v>3540768203</v>
      </c>
    </row>
    <row r="708" spans="1:6" ht="15.75" thickBot="1">
      <c r="A708" s="144">
        <v>26971</v>
      </c>
      <c r="B708" s="145">
        <v>212</v>
      </c>
      <c r="C708" s="146" t="str">
        <f>C707</f>
        <v>AGUA F.F.10</v>
      </c>
      <c r="D708" s="147">
        <f>D707</f>
        <v>4200000000</v>
      </c>
      <c r="E708" s="148">
        <v>40000000</v>
      </c>
      <c r="F708" s="42">
        <f>F707-E708</f>
        <v>3500768203</v>
      </c>
    </row>
    <row r="709" spans="1:6" ht="15.75" thickBot="1">
      <c r="A709" s="144">
        <v>26983</v>
      </c>
      <c r="B709" s="145">
        <v>212</v>
      </c>
      <c r="C709" s="146" t="str">
        <f>C708</f>
        <v>AGUA F.F.10</v>
      </c>
      <c r="D709" s="147">
        <f>D708</f>
        <v>4200000000</v>
      </c>
      <c r="E709" s="148">
        <v>50000000</v>
      </c>
      <c r="F709" s="42">
        <f>F708-E709</f>
        <v>3450768203</v>
      </c>
    </row>
    <row r="710" spans="1:6" ht="15.75" thickBot="1">
      <c r="A710" s="144">
        <v>26978</v>
      </c>
      <c r="B710" s="145">
        <v>214</v>
      </c>
      <c r="C710" s="146" t="str">
        <f>C711</f>
        <v>TELEF. , TELEFAX Y OTROS SERV. DE COM. F.F. 10</v>
      </c>
      <c r="D710" s="147">
        <v>3960000000</v>
      </c>
      <c r="E710" s="148">
        <v>50000000</v>
      </c>
      <c r="F710" s="42">
        <f>F686-E710</f>
        <v>3485253605</v>
      </c>
    </row>
    <row r="711" spans="1:6" ht="15.75" thickBot="1">
      <c r="A711" s="144">
        <v>26980</v>
      </c>
      <c r="B711" s="145">
        <v>214</v>
      </c>
      <c r="C711" s="146" t="s">
        <v>418</v>
      </c>
      <c r="D711" s="147">
        <v>3960000000</v>
      </c>
      <c r="E711" s="148">
        <v>50000000</v>
      </c>
      <c r="F711" s="42">
        <f>F710-E711</f>
        <v>3435253605</v>
      </c>
    </row>
    <row r="712" spans="1:6" ht="15.75" thickBot="1">
      <c r="A712" s="144">
        <v>26673</v>
      </c>
      <c r="B712" s="145">
        <v>361</v>
      </c>
      <c r="C712" s="146" t="s">
        <v>425</v>
      </c>
      <c r="D712" s="147">
        <v>6470000000</v>
      </c>
      <c r="E712" s="148">
        <v>466516093</v>
      </c>
      <c r="F712" s="148">
        <f>F691-E712</f>
        <v>5508275375</v>
      </c>
    </row>
    <row r="713" spans="1:6" ht="15.75" thickBot="1">
      <c r="A713" s="142">
        <v>26682</v>
      </c>
      <c r="B713" s="40">
        <v>361</v>
      </c>
      <c r="C713" s="143" t="str">
        <f>C712</f>
        <v>COMBUSTIBLES F.F.10</v>
      </c>
      <c r="D713" s="142">
        <f>D712</f>
        <v>6470000000</v>
      </c>
      <c r="E713" s="42">
        <v>33483907</v>
      </c>
      <c r="F713" s="42">
        <f>F712-E713</f>
        <v>5474791468</v>
      </c>
    </row>
    <row r="714" spans="1:6" ht="15.75" thickBot="1">
      <c r="A714" s="142">
        <v>27014</v>
      </c>
      <c r="B714" s="40">
        <v>361</v>
      </c>
      <c r="C714" s="143" t="str">
        <f>C713</f>
        <v>COMBUSTIBLES F.F.10</v>
      </c>
      <c r="D714" s="142">
        <f>D713</f>
        <v>6470000000</v>
      </c>
      <c r="E714" s="42">
        <v>165092977</v>
      </c>
      <c r="F714" s="42">
        <f>F713-E714</f>
        <v>5309698491</v>
      </c>
    </row>
    <row r="715" spans="1:6" ht="15.75" thickBot="1">
      <c r="A715" s="144">
        <v>27285</v>
      </c>
      <c r="B715" s="145">
        <v>841</v>
      </c>
      <c r="C715" s="146" t="s">
        <v>419</v>
      </c>
      <c r="D715" s="147">
        <v>550000000</v>
      </c>
      <c r="E715" s="148">
        <v>32500000</v>
      </c>
      <c r="F715" s="148">
        <f>F687-E715</f>
        <v>457000000</v>
      </c>
    </row>
    <row r="716" spans="1:6" ht="15.75" thickBot="1">
      <c r="A716" s="311" t="s">
        <v>578</v>
      </c>
      <c r="B716" s="311"/>
      <c r="C716" s="311"/>
      <c r="D716" s="311"/>
      <c r="E716" s="311"/>
      <c r="F716" s="311"/>
    </row>
    <row r="717" spans="1:6" ht="15.75" thickBot="1">
      <c r="A717" s="312" t="s">
        <v>436</v>
      </c>
      <c r="B717" s="313"/>
      <c r="C717" s="313"/>
      <c r="D717" s="313"/>
      <c r="E717" s="313"/>
      <c r="F717" s="314"/>
    </row>
    <row r="718" spans="1:6" ht="15.75" thickBot="1">
      <c r="A718" s="39">
        <v>2001</v>
      </c>
      <c r="B718" s="58">
        <v>133</v>
      </c>
      <c r="C718" s="151" t="s">
        <v>431</v>
      </c>
      <c r="D718" s="41">
        <v>344691587</v>
      </c>
      <c r="E718" s="41">
        <v>24923000</v>
      </c>
      <c r="F718" s="60">
        <f>+D718-E718</f>
        <v>319768587</v>
      </c>
    </row>
    <row r="719" spans="1:6" ht="30.75" thickBot="1">
      <c r="A719" s="39">
        <v>4252</v>
      </c>
      <c r="B719" s="58">
        <v>243</v>
      </c>
      <c r="C719" s="152" t="s">
        <v>432</v>
      </c>
      <c r="D719" s="41">
        <v>1304350000</v>
      </c>
      <c r="E719" s="41">
        <v>50000000</v>
      </c>
      <c r="F719" s="60">
        <f>+D719-E719</f>
        <v>1254350000</v>
      </c>
    </row>
    <row r="720" spans="1:6" ht="30.75" thickBot="1">
      <c r="A720" s="39">
        <v>4253</v>
      </c>
      <c r="B720" s="58">
        <v>243</v>
      </c>
      <c r="C720" s="152" t="s">
        <v>432</v>
      </c>
      <c r="D720" s="41">
        <v>1304350000</v>
      </c>
      <c r="E720" s="41">
        <v>50000000</v>
      </c>
      <c r="F720" s="60">
        <f>+F719-E720</f>
        <v>1204350000</v>
      </c>
    </row>
    <row r="721" spans="1:6" ht="30.75" thickBot="1">
      <c r="A721" s="39">
        <v>4256</v>
      </c>
      <c r="B721" s="58">
        <v>243</v>
      </c>
      <c r="C721" s="152" t="s">
        <v>432</v>
      </c>
      <c r="D721" s="41">
        <v>1304350000</v>
      </c>
      <c r="E721" s="41">
        <v>50000000</v>
      </c>
      <c r="F721" s="60">
        <f t="shared" ref="F721:F722" si="24">+F720-E721</f>
        <v>1154350000</v>
      </c>
    </row>
    <row r="722" spans="1:6" ht="30.75" thickBot="1">
      <c r="A722" s="39">
        <v>4259</v>
      </c>
      <c r="B722" s="58">
        <v>243</v>
      </c>
      <c r="C722" s="152" t="s">
        <v>432</v>
      </c>
      <c r="D722" s="41">
        <v>1304350000</v>
      </c>
      <c r="E722" s="41">
        <v>50000000</v>
      </c>
      <c r="F722" s="60">
        <f t="shared" si="24"/>
        <v>1104350000</v>
      </c>
    </row>
    <row r="723" spans="1:6" ht="30.75" thickBot="1">
      <c r="A723" s="39">
        <v>4152</v>
      </c>
      <c r="B723" s="58">
        <v>244</v>
      </c>
      <c r="C723" s="152" t="s">
        <v>433</v>
      </c>
      <c r="D723" s="41">
        <v>6793712214</v>
      </c>
      <c r="E723" s="41">
        <v>49500000</v>
      </c>
      <c r="F723" s="60">
        <f>+D723-E723</f>
        <v>6744212214</v>
      </c>
    </row>
    <row r="724" spans="1:6" ht="30.75" thickBot="1">
      <c r="A724" s="39">
        <v>4154</v>
      </c>
      <c r="B724" s="58">
        <v>244</v>
      </c>
      <c r="C724" s="152" t="s">
        <v>433</v>
      </c>
      <c r="D724" s="41">
        <v>6793712214</v>
      </c>
      <c r="E724" s="41">
        <v>50000000</v>
      </c>
      <c r="F724" s="60">
        <f>+F723-E724</f>
        <v>6694212214</v>
      </c>
    </row>
    <row r="725" spans="1:6" ht="30.75" thickBot="1">
      <c r="A725" s="39">
        <v>4158</v>
      </c>
      <c r="B725" s="58">
        <v>244</v>
      </c>
      <c r="C725" s="152" t="s">
        <v>433</v>
      </c>
      <c r="D725" s="41">
        <v>6793712214</v>
      </c>
      <c r="E725" s="41">
        <v>45000000</v>
      </c>
      <c r="F725" s="60">
        <f t="shared" ref="F725:F748" si="25">+F724-E725</f>
        <v>6649212214</v>
      </c>
    </row>
    <row r="726" spans="1:6" ht="30.75" thickBot="1">
      <c r="A726" s="39">
        <v>4163</v>
      </c>
      <c r="B726" s="58">
        <v>244</v>
      </c>
      <c r="C726" s="152" t="s">
        <v>433</v>
      </c>
      <c r="D726" s="41">
        <v>6793712214</v>
      </c>
      <c r="E726" s="41">
        <v>48500000</v>
      </c>
      <c r="F726" s="60">
        <f t="shared" si="25"/>
        <v>6600712214</v>
      </c>
    </row>
    <row r="727" spans="1:6" ht="30.75" thickBot="1">
      <c r="A727" s="39">
        <v>4165</v>
      </c>
      <c r="B727" s="58">
        <v>244</v>
      </c>
      <c r="C727" s="152" t="s">
        <v>433</v>
      </c>
      <c r="D727" s="41">
        <v>6793712214</v>
      </c>
      <c r="E727" s="41">
        <v>49000000</v>
      </c>
      <c r="F727" s="60">
        <f t="shared" si="25"/>
        <v>6551712214</v>
      </c>
    </row>
    <row r="728" spans="1:6" ht="30.75" thickBot="1">
      <c r="A728" s="39">
        <v>4169</v>
      </c>
      <c r="B728" s="58">
        <v>244</v>
      </c>
      <c r="C728" s="152" t="s">
        <v>433</v>
      </c>
      <c r="D728" s="41">
        <v>6793712214</v>
      </c>
      <c r="E728" s="41">
        <v>50000000</v>
      </c>
      <c r="F728" s="60">
        <f t="shared" si="25"/>
        <v>6501712214</v>
      </c>
    </row>
    <row r="729" spans="1:6" ht="30.75" thickBot="1">
      <c r="A729" s="39">
        <v>4172</v>
      </c>
      <c r="B729" s="58">
        <v>244</v>
      </c>
      <c r="C729" s="152" t="s">
        <v>433</v>
      </c>
      <c r="D729" s="41">
        <v>6793712214</v>
      </c>
      <c r="E729" s="41">
        <v>48500000</v>
      </c>
      <c r="F729" s="60">
        <f t="shared" si="25"/>
        <v>6453212214</v>
      </c>
    </row>
    <row r="730" spans="1:6" ht="30.75" thickBot="1">
      <c r="A730" s="39">
        <v>4175</v>
      </c>
      <c r="B730" s="58">
        <v>244</v>
      </c>
      <c r="C730" s="152" t="s">
        <v>433</v>
      </c>
      <c r="D730" s="41">
        <v>6793712214</v>
      </c>
      <c r="E730" s="41">
        <v>50000000</v>
      </c>
      <c r="F730" s="60">
        <f t="shared" si="25"/>
        <v>6403212214</v>
      </c>
    </row>
    <row r="731" spans="1:6" ht="30.75" thickBot="1">
      <c r="A731" s="39">
        <v>4177</v>
      </c>
      <c r="B731" s="58">
        <v>244</v>
      </c>
      <c r="C731" s="152" t="s">
        <v>433</v>
      </c>
      <c r="D731" s="41">
        <v>6793712214</v>
      </c>
      <c r="E731" s="41">
        <v>49000000</v>
      </c>
      <c r="F731" s="60">
        <f t="shared" si="25"/>
        <v>6354212214</v>
      </c>
    </row>
    <row r="732" spans="1:6" ht="30.75" thickBot="1">
      <c r="A732" s="39">
        <v>4178</v>
      </c>
      <c r="B732" s="58">
        <v>244</v>
      </c>
      <c r="C732" s="152" t="s">
        <v>433</v>
      </c>
      <c r="D732" s="41">
        <v>6793712214</v>
      </c>
      <c r="E732" s="41">
        <v>50000000</v>
      </c>
      <c r="F732" s="60">
        <f t="shared" si="25"/>
        <v>6304212214</v>
      </c>
    </row>
    <row r="733" spans="1:6" ht="30.75" thickBot="1">
      <c r="A733" s="39">
        <v>4180</v>
      </c>
      <c r="B733" s="58">
        <v>244</v>
      </c>
      <c r="C733" s="152" t="s">
        <v>433</v>
      </c>
      <c r="D733" s="41">
        <v>6793712214</v>
      </c>
      <c r="E733" s="41">
        <v>48500000</v>
      </c>
      <c r="F733" s="60">
        <f t="shared" si="25"/>
        <v>6255712214</v>
      </c>
    </row>
    <row r="734" spans="1:6" ht="30.75" thickBot="1">
      <c r="A734" s="39">
        <v>4185</v>
      </c>
      <c r="B734" s="58">
        <v>244</v>
      </c>
      <c r="C734" s="152" t="s">
        <v>433</v>
      </c>
      <c r="D734" s="41">
        <v>6793712214</v>
      </c>
      <c r="E734" s="41">
        <v>42000000</v>
      </c>
      <c r="F734" s="60">
        <f t="shared" si="25"/>
        <v>6213712214</v>
      </c>
    </row>
    <row r="735" spans="1:6" ht="30.75" thickBot="1">
      <c r="A735" s="39">
        <v>4314</v>
      </c>
      <c r="B735" s="58">
        <v>244</v>
      </c>
      <c r="C735" s="152" t="s">
        <v>433</v>
      </c>
      <c r="D735" s="41">
        <v>6793712214</v>
      </c>
      <c r="E735" s="41">
        <v>50000000</v>
      </c>
      <c r="F735" s="60">
        <f t="shared" si="25"/>
        <v>6163712214</v>
      </c>
    </row>
    <row r="736" spans="1:6" ht="30.75" thickBot="1">
      <c r="A736" s="39">
        <v>4317</v>
      </c>
      <c r="B736" s="58">
        <v>244</v>
      </c>
      <c r="C736" s="152" t="s">
        <v>433</v>
      </c>
      <c r="D736" s="41">
        <v>6793712214</v>
      </c>
      <c r="E736" s="41">
        <v>50000000</v>
      </c>
      <c r="F736" s="60">
        <f t="shared" si="25"/>
        <v>6113712214</v>
      </c>
    </row>
    <row r="737" spans="1:6" ht="30.75" thickBot="1">
      <c r="A737" s="39">
        <v>4319</v>
      </c>
      <c r="B737" s="58">
        <v>244</v>
      </c>
      <c r="C737" s="152" t="s">
        <v>433</v>
      </c>
      <c r="D737" s="41">
        <v>6793712214</v>
      </c>
      <c r="E737" s="41">
        <v>50000000</v>
      </c>
      <c r="F737" s="60">
        <f t="shared" si="25"/>
        <v>6063712214</v>
      </c>
    </row>
    <row r="738" spans="1:6" ht="30.75" thickBot="1">
      <c r="A738" s="39">
        <v>4320</v>
      </c>
      <c r="B738" s="58">
        <v>244</v>
      </c>
      <c r="C738" s="152" t="s">
        <v>433</v>
      </c>
      <c r="D738" s="41">
        <v>6793712214</v>
      </c>
      <c r="E738" s="41">
        <v>50000000</v>
      </c>
      <c r="F738" s="60">
        <f t="shared" si="25"/>
        <v>6013712214</v>
      </c>
    </row>
    <row r="739" spans="1:6" ht="30.75" thickBot="1">
      <c r="A739" s="39">
        <v>4321</v>
      </c>
      <c r="B739" s="58">
        <v>244</v>
      </c>
      <c r="C739" s="152" t="s">
        <v>433</v>
      </c>
      <c r="D739" s="41">
        <v>6793712214</v>
      </c>
      <c r="E739" s="41">
        <v>50000000</v>
      </c>
      <c r="F739" s="60">
        <f t="shared" si="25"/>
        <v>5963712214</v>
      </c>
    </row>
    <row r="740" spans="1:6" ht="30.75" thickBot="1">
      <c r="A740" s="39">
        <v>4323</v>
      </c>
      <c r="B740" s="58">
        <v>244</v>
      </c>
      <c r="C740" s="152" t="s">
        <v>433</v>
      </c>
      <c r="D740" s="41">
        <v>6793712214</v>
      </c>
      <c r="E740" s="41">
        <v>50000000</v>
      </c>
      <c r="F740" s="60">
        <f t="shared" si="25"/>
        <v>5913712214</v>
      </c>
    </row>
    <row r="741" spans="1:6" ht="30.75" thickBot="1">
      <c r="A741" s="39">
        <v>4430</v>
      </c>
      <c r="B741" s="58">
        <v>244</v>
      </c>
      <c r="C741" s="152" t="s">
        <v>433</v>
      </c>
      <c r="D741" s="41">
        <v>6793712214</v>
      </c>
      <c r="E741" s="41">
        <v>50000000</v>
      </c>
      <c r="F741" s="60">
        <f t="shared" si="25"/>
        <v>5863712214</v>
      </c>
    </row>
    <row r="742" spans="1:6" ht="30.75" thickBot="1">
      <c r="A742" s="39">
        <v>4432</v>
      </c>
      <c r="B742" s="58">
        <v>244</v>
      </c>
      <c r="C742" s="152" t="s">
        <v>433</v>
      </c>
      <c r="D742" s="41">
        <v>6793712214</v>
      </c>
      <c r="E742" s="41">
        <v>50000000</v>
      </c>
      <c r="F742" s="60">
        <f t="shared" si="25"/>
        <v>5813712214</v>
      </c>
    </row>
    <row r="743" spans="1:6" ht="30.75" thickBot="1">
      <c r="A743" s="39">
        <v>4434</v>
      </c>
      <c r="B743" s="58">
        <v>244</v>
      </c>
      <c r="C743" s="152" t="s">
        <v>433</v>
      </c>
      <c r="D743" s="41">
        <v>6793712214</v>
      </c>
      <c r="E743" s="41">
        <v>50000000</v>
      </c>
      <c r="F743" s="60">
        <f t="shared" si="25"/>
        <v>5763712214</v>
      </c>
    </row>
    <row r="744" spans="1:6" ht="30.75" thickBot="1">
      <c r="A744" s="39">
        <v>4437</v>
      </c>
      <c r="B744" s="58">
        <v>244</v>
      </c>
      <c r="C744" s="152" t="s">
        <v>433</v>
      </c>
      <c r="D744" s="41">
        <v>6793712214</v>
      </c>
      <c r="E744" s="41">
        <v>50000000</v>
      </c>
      <c r="F744" s="60">
        <f t="shared" si="25"/>
        <v>5713712214</v>
      </c>
    </row>
    <row r="745" spans="1:6" ht="30.75" thickBot="1">
      <c r="A745" s="39">
        <v>4439</v>
      </c>
      <c r="B745" s="58">
        <v>244</v>
      </c>
      <c r="C745" s="152" t="s">
        <v>433</v>
      </c>
      <c r="D745" s="41">
        <v>6793712214</v>
      </c>
      <c r="E745" s="41">
        <v>50000000</v>
      </c>
      <c r="F745" s="60">
        <f t="shared" si="25"/>
        <v>5663712214</v>
      </c>
    </row>
    <row r="746" spans="1:6" ht="30.75" thickBot="1">
      <c r="A746" s="39">
        <v>4440</v>
      </c>
      <c r="B746" s="58">
        <v>244</v>
      </c>
      <c r="C746" s="152" t="s">
        <v>433</v>
      </c>
      <c r="D746" s="41">
        <v>6793712214</v>
      </c>
      <c r="E746" s="41">
        <v>52704041</v>
      </c>
      <c r="F746" s="60">
        <f t="shared" si="25"/>
        <v>5611008173</v>
      </c>
    </row>
    <row r="747" spans="1:6" ht="30.75" thickBot="1">
      <c r="A747" s="39">
        <v>4761</v>
      </c>
      <c r="B747" s="58">
        <v>244</v>
      </c>
      <c r="C747" s="152" t="s">
        <v>433</v>
      </c>
      <c r="D747" s="41">
        <v>6793712214</v>
      </c>
      <c r="E747" s="41">
        <v>50000000</v>
      </c>
      <c r="F747" s="60">
        <f t="shared" si="25"/>
        <v>5561008173</v>
      </c>
    </row>
    <row r="748" spans="1:6" ht="30.75" thickBot="1">
      <c r="A748" s="39">
        <v>4765</v>
      </c>
      <c r="B748" s="58">
        <v>244</v>
      </c>
      <c r="C748" s="152" t="s">
        <v>433</v>
      </c>
      <c r="D748" s="41">
        <v>6793712214</v>
      </c>
      <c r="E748" s="41">
        <v>50000000</v>
      </c>
      <c r="F748" s="60">
        <f t="shared" si="25"/>
        <v>5511008173</v>
      </c>
    </row>
    <row r="749" spans="1:6" ht="15.75" thickBot="1">
      <c r="A749" s="39">
        <v>4451</v>
      </c>
      <c r="B749" s="58">
        <v>361</v>
      </c>
      <c r="C749" s="153" t="s">
        <v>434</v>
      </c>
      <c r="D749" s="41">
        <v>53061445577</v>
      </c>
      <c r="E749" s="41">
        <v>1000000000</v>
      </c>
      <c r="F749" s="60">
        <f>+D749-E749</f>
        <v>52061445577</v>
      </c>
    </row>
    <row r="750" spans="1:6" ht="15.75" thickBot="1">
      <c r="A750" s="312" t="s">
        <v>437</v>
      </c>
      <c r="B750" s="313"/>
      <c r="C750" s="313"/>
      <c r="D750" s="313"/>
      <c r="E750" s="313"/>
      <c r="F750" s="314"/>
    </row>
    <row r="751" spans="1:6" ht="15.75" thickBot="1">
      <c r="A751" s="39">
        <v>11489</v>
      </c>
      <c r="B751" s="58">
        <v>133</v>
      </c>
      <c r="C751" s="151" t="s">
        <v>431</v>
      </c>
      <c r="D751" s="41">
        <f>+D718</f>
        <v>344691587</v>
      </c>
      <c r="E751" s="41">
        <v>25920000</v>
      </c>
      <c r="F751" s="60">
        <f>+F718-E751</f>
        <v>293848587</v>
      </c>
    </row>
    <row r="752" spans="1:6" ht="15.75" thickBot="1">
      <c r="A752" s="39">
        <v>10980</v>
      </c>
      <c r="B752" s="58">
        <v>361</v>
      </c>
      <c r="C752" s="153" t="s">
        <v>434</v>
      </c>
      <c r="D752" s="41">
        <v>53061445577</v>
      </c>
      <c r="E752" s="41">
        <v>2093207068</v>
      </c>
      <c r="F752" s="60">
        <f>+F749-E752</f>
        <v>49968238509</v>
      </c>
    </row>
    <row r="753" spans="1:6" ht="15.75" thickBot="1">
      <c r="A753" s="39">
        <v>14023</v>
      </c>
      <c r="B753" s="58">
        <v>361</v>
      </c>
      <c r="C753" s="153" t="s">
        <v>434</v>
      </c>
      <c r="D753" s="41">
        <v>53061445577</v>
      </c>
      <c r="E753" s="41">
        <v>350000000</v>
      </c>
      <c r="F753" s="60">
        <f>+F752-E753</f>
        <v>49618238509</v>
      </c>
    </row>
    <row r="754" spans="1:6" ht="15.75" thickBot="1">
      <c r="A754" s="39">
        <v>17426</v>
      </c>
      <c r="B754" s="58">
        <v>361</v>
      </c>
      <c r="C754" s="153" t="s">
        <v>434</v>
      </c>
      <c r="D754" s="41">
        <v>53061445577</v>
      </c>
      <c r="E754" s="41">
        <v>39348863</v>
      </c>
      <c r="F754" s="60">
        <f t="shared" ref="F754:F755" si="26">+F753-E754</f>
        <v>49578889646</v>
      </c>
    </row>
    <row r="755" spans="1:6" ht="15.75" thickBot="1">
      <c r="A755" s="39">
        <v>18367</v>
      </c>
      <c r="B755" s="58">
        <v>361</v>
      </c>
      <c r="C755" s="153" t="s">
        <v>434</v>
      </c>
      <c r="D755" s="41">
        <v>53061445577</v>
      </c>
      <c r="E755" s="41">
        <v>4791441</v>
      </c>
      <c r="F755" s="60">
        <f t="shared" si="26"/>
        <v>49574098205</v>
      </c>
    </row>
    <row r="756" spans="1:6" ht="15.75" thickBot="1">
      <c r="A756" s="312" t="s">
        <v>438</v>
      </c>
      <c r="B756" s="313"/>
      <c r="C756" s="313"/>
      <c r="D756" s="313"/>
      <c r="E756" s="313"/>
      <c r="F756" s="314"/>
    </row>
    <row r="757" spans="1:6" ht="15.75" thickBot="1">
      <c r="A757" s="144">
        <v>26798</v>
      </c>
      <c r="B757" s="154">
        <v>133</v>
      </c>
      <c r="C757" s="155" t="s">
        <v>431</v>
      </c>
      <c r="D757" s="150">
        <v>344691587</v>
      </c>
      <c r="E757" s="150">
        <v>25920000</v>
      </c>
      <c r="F757" s="156">
        <f>+F751-E757</f>
        <v>267928587</v>
      </c>
    </row>
    <row r="758" spans="1:6" ht="30.75" thickBot="1">
      <c r="A758" s="144">
        <v>28598</v>
      </c>
      <c r="B758" s="154">
        <v>243</v>
      </c>
      <c r="C758" s="152" t="s">
        <v>432</v>
      </c>
      <c r="D758" s="150">
        <v>1304350000</v>
      </c>
      <c r="E758" s="150">
        <v>50000000</v>
      </c>
      <c r="F758" s="156">
        <f>+F722-E758</f>
        <v>1054350000</v>
      </c>
    </row>
    <row r="759" spans="1:6" ht="30.75" thickBot="1">
      <c r="A759" s="144">
        <v>28599</v>
      </c>
      <c r="B759" s="154">
        <v>243</v>
      </c>
      <c r="C759" s="152" t="s">
        <v>432</v>
      </c>
      <c r="D759" s="150">
        <v>1304350000</v>
      </c>
      <c r="E759" s="150">
        <v>28379000</v>
      </c>
      <c r="F759" s="156">
        <f>+F758-E759</f>
        <v>1025971000</v>
      </c>
    </row>
    <row r="760" spans="1:6" ht="30.75" thickBot="1">
      <c r="A760" s="144">
        <v>25951</v>
      </c>
      <c r="B760" s="154">
        <v>244</v>
      </c>
      <c r="C760" s="152" t="s">
        <v>433</v>
      </c>
      <c r="D760" s="150">
        <v>6793712214</v>
      </c>
      <c r="E760" s="150">
        <v>42000000</v>
      </c>
      <c r="F760" s="156">
        <f>+F748-E760</f>
        <v>5469008173</v>
      </c>
    </row>
    <row r="761" spans="1:6" ht="30.75" thickBot="1">
      <c r="A761" s="144">
        <v>25953</v>
      </c>
      <c r="B761" s="154">
        <v>244</v>
      </c>
      <c r="C761" s="152" t="s">
        <v>433</v>
      </c>
      <c r="D761" s="150">
        <v>6793712214</v>
      </c>
      <c r="E761" s="150">
        <v>49500000</v>
      </c>
      <c r="F761" s="156">
        <f>+F760-E761</f>
        <v>5419508173</v>
      </c>
    </row>
    <row r="762" spans="1:6" ht="30.75" thickBot="1">
      <c r="A762" s="144">
        <v>25959</v>
      </c>
      <c r="B762" s="154">
        <v>244</v>
      </c>
      <c r="C762" s="152" t="s">
        <v>433</v>
      </c>
      <c r="D762" s="150">
        <v>6793712214</v>
      </c>
      <c r="E762" s="150">
        <v>50000000</v>
      </c>
      <c r="F762" s="156">
        <f t="shared" ref="F762:F780" si="27">+F761-E762</f>
        <v>5369508173</v>
      </c>
    </row>
    <row r="763" spans="1:6" ht="30.75" thickBot="1">
      <c r="A763" s="144">
        <v>25961</v>
      </c>
      <c r="B763" s="154">
        <v>244</v>
      </c>
      <c r="C763" s="152" t="s">
        <v>433</v>
      </c>
      <c r="D763" s="150">
        <v>6793712214</v>
      </c>
      <c r="E763" s="150">
        <v>45000000</v>
      </c>
      <c r="F763" s="156">
        <f t="shared" si="27"/>
        <v>5324508173</v>
      </c>
    </row>
    <row r="764" spans="1:6" ht="30.75" thickBot="1">
      <c r="A764" s="144">
        <v>25966</v>
      </c>
      <c r="B764" s="154">
        <v>244</v>
      </c>
      <c r="C764" s="152" t="s">
        <v>433</v>
      </c>
      <c r="D764" s="150">
        <v>6793712214</v>
      </c>
      <c r="E764" s="150">
        <v>48500000</v>
      </c>
      <c r="F764" s="156">
        <f t="shared" si="27"/>
        <v>5276008173</v>
      </c>
    </row>
    <row r="765" spans="1:6" ht="30.75" thickBot="1">
      <c r="A765" s="144">
        <v>25967</v>
      </c>
      <c r="B765" s="154">
        <v>244</v>
      </c>
      <c r="C765" s="152" t="s">
        <v>433</v>
      </c>
      <c r="D765" s="150">
        <v>6793712214</v>
      </c>
      <c r="E765" s="150">
        <v>49000000</v>
      </c>
      <c r="F765" s="156">
        <f t="shared" si="27"/>
        <v>5227008173</v>
      </c>
    </row>
    <row r="766" spans="1:6" ht="30.75" thickBot="1">
      <c r="A766" s="144">
        <v>25969</v>
      </c>
      <c r="B766" s="154">
        <v>244</v>
      </c>
      <c r="C766" s="152" t="s">
        <v>433</v>
      </c>
      <c r="D766" s="150">
        <v>6793712214</v>
      </c>
      <c r="E766" s="150">
        <v>48500000</v>
      </c>
      <c r="F766" s="156">
        <f t="shared" si="27"/>
        <v>5178508173</v>
      </c>
    </row>
    <row r="767" spans="1:6" ht="30.75" thickBot="1">
      <c r="A767" s="144">
        <v>25971</v>
      </c>
      <c r="B767" s="154">
        <v>244</v>
      </c>
      <c r="C767" s="152" t="s">
        <v>433</v>
      </c>
      <c r="D767" s="150">
        <v>6793712214</v>
      </c>
      <c r="E767" s="150">
        <v>45700000</v>
      </c>
      <c r="F767" s="156">
        <f t="shared" si="27"/>
        <v>5132808173</v>
      </c>
    </row>
    <row r="768" spans="1:6" ht="30.75" thickBot="1">
      <c r="A768" s="144">
        <v>25975</v>
      </c>
      <c r="B768" s="154">
        <v>244</v>
      </c>
      <c r="C768" s="152" t="s">
        <v>433</v>
      </c>
      <c r="D768" s="150">
        <v>6793712214</v>
      </c>
      <c r="E768" s="150">
        <v>49000000</v>
      </c>
      <c r="F768" s="156">
        <f t="shared" si="27"/>
        <v>5083808173</v>
      </c>
    </row>
    <row r="769" spans="1:6" ht="30.75" thickBot="1">
      <c r="A769" s="144">
        <v>25977</v>
      </c>
      <c r="B769" s="154">
        <v>244</v>
      </c>
      <c r="C769" s="152" t="s">
        <v>433</v>
      </c>
      <c r="D769" s="150">
        <v>6793712214</v>
      </c>
      <c r="E769" s="150">
        <v>50000000</v>
      </c>
      <c r="F769" s="156">
        <f t="shared" si="27"/>
        <v>5033808173</v>
      </c>
    </row>
    <row r="770" spans="1:6" ht="30.75" thickBot="1">
      <c r="A770" s="144">
        <v>25978</v>
      </c>
      <c r="B770" s="154">
        <v>244</v>
      </c>
      <c r="C770" s="152" t="s">
        <v>433</v>
      </c>
      <c r="D770" s="150">
        <v>6793712214</v>
      </c>
      <c r="E770" s="150">
        <v>48500000</v>
      </c>
      <c r="F770" s="156">
        <f t="shared" si="27"/>
        <v>4985308173</v>
      </c>
    </row>
    <row r="771" spans="1:6" ht="30.75" thickBot="1">
      <c r="A771" s="144">
        <v>25979</v>
      </c>
      <c r="B771" s="154">
        <v>244</v>
      </c>
      <c r="C771" s="152" t="s">
        <v>433</v>
      </c>
      <c r="D771" s="150">
        <v>6793712214</v>
      </c>
      <c r="E771" s="150">
        <v>50000000</v>
      </c>
      <c r="F771" s="156">
        <f t="shared" si="27"/>
        <v>4935308173</v>
      </c>
    </row>
    <row r="772" spans="1:6" ht="30.75" thickBot="1">
      <c r="A772" s="144">
        <v>28600</v>
      </c>
      <c r="B772" s="154">
        <v>244</v>
      </c>
      <c r="C772" s="152" t="s">
        <v>433</v>
      </c>
      <c r="D772" s="150">
        <v>6793712214</v>
      </c>
      <c r="E772" s="150">
        <v>50000000</v>
      </c>
      <c r="F772" s="156">
        <f t="shared" si="27"/>
        <v>4885308173</v>
      </c>
    </row>
    <row r="773" spans="1:6" ht="30.75" thickBot="1">
      <c r="A773" s="144">
        <v>28601</v>
      </c>
      <c r="B773" s="154">
        <v>244</v>
      </c>
      <c r="C773" s="152" t="s">
        <v>433</v>
      </c>
      <c r="D773" s="150">
        <v>6793712214</v>
      </c>
      <c r="E773" s="150">
        <v>50000000</v>
      </c>
      <c r="F773" s="156">
        <f t="shared" si="27"/>
        <v>4835308173</v>
      </c>
    </row>
    <row r="774" spans="1:6" ht="30.75" thickBot="1">
      <c r="A774" s="144">
        <v>28602</v>
      </c>
      <c r="B774" s="154">
        <v>244</v>
      </c>
      <c r="C774" s="152" t="s">
        <v>433</v>
      </c>
      <c r="D774" s="150">
        <v>6793712214</v>
      </c>
      <c r="E774" s="156">
        <v>32495959</v>
      </c>
      <c r="F774" s="156">
        <f t="shared" si="27"/>
        <v>4802812214</v>
      </c>
    </row>
    <row r="775" spans="1:6" ht="30.75" thickBot="1">
      <c r="A775" s="144">
        <v>28611</v>
      </c>
      <c r="B775" s="154">
        <v>244</v>
      </c>
      <c r="C775" s="157" t="s">
        <v>433</v>
      </c>
      <c r="D775" s="150">
        <v>6793712214</v>
      </c>
      <c r="E775" s="158">
        <v>44900000</v>
      </c>
      <c r="F775" s="156">
        <f t="shared" si="27"/>
        <v>4757912214</v>
      </c>
    </row>
    <row r="776" spans="1:6" ht="30.75" thickBot="1">
      <c r="A776" s="144">
        <v>28612</v>
      </c>
      <c r="B776" s="154">
        <v>244</v>
      </c>
      <c r="C776" s="152" t="s">
        <v>433</v>
      </c>
      <c r="D776" s="150">
        <v>6793712214</v>
      </c>
      <c r="E776" s="158">
        <v>50000000</v>
      </c>
      <c r="F776" s="156">
        <f t="shared" si="27"/>
        <v>4707912214</v>
      </c>
    </row>
    <row r="777" spans="1:6" ht="30.75" thickBot="1">
      <c r="A777" s="144">
        <v>28613</v>
      </c>
      <c r="B777" s="154">
        <v>244</v>
      </c>
      <c r="C777" s="157" t="s">
        <v>433</v>
      </c>
      <c r="D777" s="150">
        <v>6793712214</v>
      </c>
      <c r="E777" s="158">
        <v>12001772</v>
      </c>
      <c r="F777" s="156">
        <f t="shared" si="27"/>
        <v>4695910442</v>
      </c>
    </row>
    <row r="778" spans="1:6" ht="30.75" thickBot="1">
      <c r="A778" s="144">
        <v>28614</v>
      </c>
      <c r="B778" s="154">
        <v>244</v>
      </c>
      <c r="C778" s="152" t="s">
        <v>433</v>
      </c>
      <c r="D778" s="150">
        <v>6793712214</v>
      </c>
      <c r="E778" s="158">
        <v>22987976</v>
      </c>
      <c r="F778" s="156">
        <f t="shared" si="27"/>
        <v>4672922466</v>
      </c>
    </row>
    <row r="779" spans="1:6" ht="30.75" thickBot="1">
      <c r="A779" s="144">
        <v>28774</v>
      </c>
      <c r="B779" s="154">
        <v>244</v>
      </c>
      <c r="C779" s="152" t="s">
        <v>433</v>
      </c>
      <c r="D779" s="150">
        <v>6793712214</v>
      </c>
      <c r="E779" s="158">
        <v>50000000</v>
      </c>
      <c r="F779" s="156">
        <f t="shared" si="27"/>
        <v>4622922466</v>
      </c>
    </row>
    <row r="780" spans="1:6" ht="30.75" thickBot="1">
      <c r="A780" s="144">
        <v>28778</v>
      </c>
      <c r="B780" s="154">
        <v>244</v>
      </c>
      <c r="C780" s="152" t="s">
        <v>433</v>
      </c>
      <c r="D780" s="150">
        <v>6793712214</v>
      </c>
      <c r="E780" s="158">
        <v>8200000</v>
      </c>
      <c r="F780" s="156">
        <f t="shared" si="27"/>
        <v>4614722466</v>
      </c>
    </row>
    <row r="781" spans="1:6" ht="15.75" thickBot="1">
      <c r="A781" s="144">
        <v>25825</v>
      </c>
      <c r="B781" s="154">
        <v>251</v>
      </c>
      <c r="C781" s="153" t="s">
        <v>439</v>
      </c>
      <c r="D781" s="150">
        <v>262800000</v>
      </c>
      <c r="E781" s="150">
        <v>6000000</v>
      </c>
      <c r="F781" s="156">
        <f>+D781-E781</f>
        <v>256800000</v>
      </c>
    </row>
    <row r="782" spans="1:6" ht="15.75" thickBot="1">
      <c r="A782" s="144">
        <v>25828</v>
      </c>
      <c r="B782" s="154">
        <v>251</v>
      </c>
      <c r="C782" s="153" t="s">
        <v>439</v>
      </c>
      <c r="D782" s="150">
        <v>262800000</v>
      </c>
      <c r="E782" s="150">
        <v>12000000</v>
      </c>
      <c r="F782" s="156">
        <f>+F781-E782</f>
        <v>244800000</v>
      </c>
    </row>
    <row r="783" spans="1:6" ht="15.75" thickBot="1">
      <c r="A783" s="144">
        <v>28597</v>
      </c>
      <c r="B783" s="154">
        <v>251</v>
      </c>
      <c r="C783" s="155" t="s">
        <v>440</v>
      </c>
      <c r="D783" s="150">
        <v>262800000</v>
      </c>
      <c r="E783" s="150">
        <v>21600000</v>
      </c>
      <c r="F783" s="156">
        <f>+F782-E783</f>
        <v>223200000</v>
      </c>
    </row>
    <row r="784" spans="1:6" ht="15.75" thickBot="1">
      <c r="A784" s="144">
        <v>25833</v>
      </c>
      <c r="B784" s="154">
        <v>293</v>
      </c>
      <c r="C784" s="153" t="s">
        <v>441</v>
      </c>
      <c r="D784" s="150">
        <v>52500000</v>
      </c>
      <c r="E784" s="150">
        <v>46700400</v>
      </c>
      <c r="F784" s="156">
        <f>+D784-E784</f>
        <v>5799600</v>
      </c>
    </row>
    <row r="785" spans="1:6" ht="15.75" thickBot="1">
      <c r="A785" s="144">
        <v>25846</v>
      </c>
      <c r="B785" s="154">
        <v>342</v>
      </c>
      <c r="C785" s="153" t="s">
        <v>442</v>
      </c>
      <c r="D785" s="150">
        <v>159119000</v>
      </c>
      <c r="E785" s="150">
        <v>16688800</v>
      </c>
      <c r="F785" s="156">
        <f>+D785-E785</f>
        <v>142430200</v>
      </c>
    </row>
    <row r="786" spans="1:6" ht="15.75" thickBot="1">
      <c r="A786" s="144">
        <v>28711</v>
      </c>
      <c r="B786" s="154">
        <v>342</v>
      </c>
      <c r="C786" s="153" t="s">
        <v>442</v>
      </c>
      <c r="D786" s="150">
        <v>159119000</v>
      </c>
      <c r="E786" s="158">
        <v>7114645</v>
      </c>
      <c r="F786" s="156">
        <f>+F785-E786</f>
        <v>135315555</v>
      </c>
    </row>
    <row r="787" spans="1:6" ht="15.75" thickBot="1">
      <c r="A787" s="144">
        <v>28712</v>
      </c>
      <c r="B787" s="154">
        <v>342</v>
      </c>
      <c r="C787" s="153" t="s">
        <v>442</v>
      </c>
      <c r="D787" s="150">
        <v>159119000</v>
      </c>
      <c r="E787" s="158">
        <v>29101600</v>
      </c>
      <c r="F787" s="156">
        <f t="shared" ref="F787:F788" si="28">+F786-E787</f>
        <v>106213955</v>
      </c>
    </row>
    <row r="788" spans="1:6" ht="15.75" thickBot="1">
      <c r="A788" s="144">
        <v>28749</v>
      </c>
      <c r="B788" s="154">
        <v>342</v>
      </c>
      <c r="C788" s="153" t="s">
        <v>442</v>
      </c>
      <c r="D788" s="150">
        <v>159119000</v>
      </c>
      <c r="E788" s="158">
        <v>7094949</v>
      </c>
      <c r="F788" s="156">
        <f t="shared" si="28"/>
        <v>99119006</v>
      </c>
    </row>
    <row r="789" spans="1:6" ht="15.75" thickBot="1">
      <c r="A789" s="144">
        <v>28692</v>
      </c>
      <c r="B789" s="154">
        <v>343</v>
      </c>
      <c r="C789" s="152" t="s">
        <v>443</v>
      </c>
      <c r="D789" s="158">
        <v>361108520</v>
      </c>
      <c r="E789" s="158">
        <v>9995000</v>
      </c>
      <c r="F789" s="156">
        <f>+D789-E789</f>
        <v>351113520</v>
      </c>
    </row>
    <row r="790" spans="1:6" ht="15.75" thickBot="1">
      <c r="A790" s="144">
        <v>28694</v>
      </c>
      <c r="B790" s="154">
        <v>343</v>
      </c>
      <c r="C790" s="152" t="s">
        <v>443</v>
      </c>
      <c r="D790" s="158">
        <v>361108520</v>
      </c>
      <c r="E790" s="158">
        <v>49455000</v>
      </c>
      <c r="F790" s="156">
        <f>+F789-E790</f>
        <v>301658520</v>
      </c>
    </row>
    <row r="791" spans="1:6" ht="15.75" thickBot="1">
      <c r="A791" s="144">
        <v>28696</v>
      </c>
      <c r="B791" s="154">
        <v>343</v>
      </c>
      <c r="C791" s="152" t="s">
        <v>443</v>
      </c>
      <c r="D791" s="158">
        <v>361108520</v>
      </c>
      <c r="E791" s="158">
        <v>40530000</v>
      </c>
      <c r="F791" s="156">
        <f>+F790-E791</f>
        <v>261128520</v>
      </c>
    </row>
    <row r="792" spans="1:6" ht="15.75" thickBot="1">
      <c r="A792" s="144">
        <v>25814</v>
      </c>
      <c r="B792" s="154">
        <v>361</v>
      </c>
      <c r="C792" s="153" t="s">
        <v>434</v>
      </c>
      <c r="D792" s="150">
        <f>+D755</f>
        <v>53061445577</v>
      </c>
      <c r="E792" s="150">
        <v>117573634</v>
      </c>
      <c r="F792" s="156">
        <f>+F755-E792</f>
        <v>49456524571</v>
      </c>
    </row>
    <row r="793" spans="1:6" ht="15.75" thickBot="1">
      <c r="A793" s="144">
        <v>25817</v>
      </c>
      <c r="B793" s="154">
        <v>361</v>
      </c>
      <c r="C793" s="153" t="s">
        <v>434</v>
      </c>
      <c r="D793" s="150">
        <v>53061445577</v>
      </c>
      <c r="E793" s="150">
        <v>1882426366</v>
      </c>
      <c r="F793" s="156">
        <f>+F792-E793</f>
        <v>47574098205</v>
      </c>
    </row>
    <row r="794" spans="1:6" ht="15.75" thickBot="1">
      <c r="A794" s="144">
        <v>28425</v>
      </c>
      <c r="B794" s="154">
        <v>361</v>
      </c>
      <c r="C794" s="153" t="s">
        <v>434</v>
      </c>
      <c r="D794" s="150">
        <v>53061445577</v>
      </c>
      <c r="E794" s="150">
        <v>1334907023</v>
      </c>
      <c r="F794" s="156">
        <f t="shared" ref="F794:F795" si="29">+F793-E794</f>
        <v>46239191182</v>
      </c>
    </row>
    <row r="795" spans="1:6" ht="15.75" thickBot="1">
      <c r="A795" s="144">
        <v>33263</v>
      </c>
      <c r="B795" s="154">
        <v>361</v>
      </c>
      <c r="C795" s="153" t="s">
        <v>434</v>
      </c>
      <c r="D795" s="150">
        <v>53061445577</v>
      </c>
      <c r="E795" s="158">
        <v>1710212</v>
      </c>
      <c r="F795" s="156">
        <f t="shared" si="29"/>
        <v>46237480970</v>
      </c>
    </row>
    <row r="796" spans="1:6" ht="15.75" thickBot="1">
      <c r="A796" s="144">
        <v>28681</v>
      </c>
      <c r="B796" s="154">
        <v>392</v>
      </c>
      <c r="C796" s="152" t="s">
        <v>444</v>
      </c>
      <c r="D796" s="158">
        <v>1342939315</v>
      </c>
      <c r="E796" s="158">
        <v>49457000</v>
      </c>
      <c r="F796" s="156">
        <f>+D796-E796</f>
        <v>1293482315</v>
      </c>
    </row>
    <row r="797" spans="1:6" ht="15.75" thickBot="1">
      <c r="A797" s="144">
        <v>28682</v>
      </c>
      <c r="B797" s="154">
        <v>392</v>
      </c>
      <c r="C797" s="152" t="s">
        <v>444</v>
      </c>
      <c r="D797" s="158">
        <v>1342939315</v>
      </c>
      <c r="E797" s="158">
        <v>49457000</v>
      </c>
      <c r="F797" s="156">
        <f>+F796-E797</f>
        <v>1244025315</v>
      </c>
    </row>
    <row r="798" spans="1:6" ht="15.75" thickBot="1">
      <c r="A798" s="144">
        <v>28683</v>
      </c>
      <c r="B798" s="154">
        <v>392</v>
      </c>
      <c r="C798" s="152" t="s">
        <v>444</v>
      </c>
      <c r="D798" s="158">
        <v>1342939315</v>
      </c>
      <c r="E798" s="158">
        <v>49457000</v>
      </c>
      <c r="F798" s="156">
        <f t="shared" ref="F798:F799" si="30">+F797-E798</f>
        <v>1194568315</v>
      </c>
    </row>
    <row r="799" spans="1:6" ht="15.75" thickBot="1">
      <c r="A799" s="144">
        <v>28685</v>
      </c>
      <c r="B799" s="154">
        <v>392</v>
      </c>
      <c r="C799" s="152" t="s">
        <v>444</v>
      </c>
      <c r="D799" s="158">
        <v>1342939315</v>
      </c>
      <c r="E799" s="158">
        <v>3636360</v>
      </c>
      <c r="F799" s="156">
        <f t="shared" si="30"/>
        <v>1190931955</v>
      </c>
    </row>
    <row r="800" spans="1:6" ht="15.75" thickBot="1">
      <c r="A800" s="144">
        <v>28603</v>
      </c>
      <c r="B800" s="154">
        <v>395</v>
      </c>
      <c r="C800" s="152" t="s">
        <v>445</v>
      </c>
      <c r="D800" s="158">
        <v>1319200000</v>
      </c>
      <c r="E800" s="156">
        <v>40800000</v>
      </c>
      <c r="F800" s="156">
        <f>+D800-E800</f>
        <v>1278400000</v>
      </c>
    </row>
    <row r="801" spans="1:6" ht="15.75" thickBot="1">
      <c r="A801" s="144">
        <v>28605</v>
      </c>
      <c r="B801" s="154">
        <v>395</v>
      </c>
      <c r="C801" s="152" t="s">
        <v>445</v>
      </c>
      <c r="D801" s="158">
        <v>1319200000</v>
      </c>
      <c r="E801" s="158">
        <v>40800000</v>
      </c>
      <c r="F801" s="156">
        <f>+F800-E801</f>
        <v>1237600000</v>
      </c>
    </row>
    <row r="802" spans="1:6" ht="15.75" thickBot="1">
      <c r="A802" s="144">
        <v>28606</v>
      </c>
      <c r="B802" s="154">
        <v>395</v>
      </c>
      <c r="C802" s="152" t="s">
        <v>445</v>
      </c>
      <c r="D802" s="158">
        <v>1319200000</v>
      </c>
      <c r="E802" s="158">
        <v>40800000</v>
      </c>
      <c r="F802" s="156">
        <f t="shared" ref="F802:F807" si="31">+F801-E802</f>
        <v>1196800000</v>
      </c>
    </row>
    <row r="803" spans="1:6" ht="15.75" thickBot="1">
      <c r="A803" s="144">
        <v>28607</v>
      </c>
      <c r="B803" s="154">
        <v>395</v>
      </c>
      <c r="C803" s="152" t="s">
        <v>445</v>
      </c>
      <c r="D803" s="158">
        <v>1319200000</v>
      </c>
      <c r="E803" s="158">
        <v>40800000</v>
      </c>
      <c r="F803" s="156">
        <f t="shared" si="31"/>
        <v>1156000000</v>
      </c>
    </row>
    <row r="804" spans="1:6" ht="15.75" thickBot="1">
      <c r="A804" s="144">
        <v>28608</v>
      </c>
      <c r="B804" s="154">
        <v>395</v>
      </c>
      <c r="C804" s="152" t="s">
        <v>445</v>
      </c>
      <c r="D804" s="158">
        <v>1319200000</v>
      </c>
      <c r="E804" s="158">
        <v>40800000</v>
      </c>
      <c r="F804" s="156">
        <f t="shared" si="31"/>
        <v>1115200000</v>
      </c>
    </row>
    <row r="805" spans="1:6" ht="15.75" thickBot="1">
      <c r="A805" s="144">
        <v>28609</v>
      </c>
      <c r="B805" s="154">
        <v>395</v>
      </c>
      <c r="C805" s="152" t="s">
        <v>445</v>
      </c>
      <c r="D805" s="158">
        <v>1319200000</v>
      </c>
      <c r="E805" s="158">
        <v>14980000</v>
      </c>
      <c r="F805" s="156">
        <f t="shared" si="31"/>
        <v>1100220000</v>
      </c>
    </row>
    <row r="806" spans="1:6" ht="15.75" thickBot="1">
      <c r="A806" s="144">
        <v>28610</v>
      </c>
      <c r="B806" s="154">
        <v>395</v>
      </c>
      <c r="C806" s="152" t="s">
        <v>445</v>
      </c>
      <c r="D806" s="158">
        <v>1319200000</v>
      </c>
      <c r="E806" s="158">
        <v>44300000</v>
      </c>
      <c r="F806" s="156">
        <f t="shared" si="31"/>
        <v>1055920000</v>
      </c>
    </row>
    <row r="807" spans="1:6" ht="15.75" thickBot="1">
      <c r="A807" s="144">
        <v>28757</v>
      </c>
      <c r="B807" s="154">
        <v>395</v>
      </c>
      <c r="C807" s="152" t="s">
        <v>445</v>
      </c>
      <c r="D807" s="158">
        <v>1319200000</v>
      </c>
      <c r="E807" s="158">
        <v>123050000</v>
      </c>
      <c r="F807" s="156">
        <f t="shared" si="31"/>
        <v>932870000</v>
      </c>
    </row>
    <row r="808" spans="1:6" ht="15.75" thickBot="1">
      <c r="A808" s="144">
        <v>28976</v>
      </c>
      <c r="B808" s="154">
        <v>398</v>
      </c>
      <c r="C808" s="152" t="s">
        <v>446</v>
      </c>
      <c r="D808" s="158">
        <v>523500000</v>
      </c>
      <c r="E808" s="158">
        <v>49999948</v>
      </c>
      <c r="F808" s="156">
        <f>+D808-E808</f>
        <v>473500052</v>
      </c>
    </row>
    <row r="809" spans="1:6" ht="15.75" thickBot="1">
      <c r="A809" s="144">
        <v>28993</v>
      </c>
      <c r="B809" s="154">
        <v>398</v>
      </c>
      <c r="C809" s="152" t="s">
        <v>446</v>
      </c>
      <c r="D809" s="158">
        <v>523500000</v>
      </c>
      <c r="E809" s="158">
        <v>49998631</v>
      </c>
      <c r="F809" s="156">
        <f>+F808-E809</f>
        <v>423501421</v>
      </c>
    </row>
    <row r="810" spans="1:6" ht="15.75" thickBot="1">
      <c r="A810" s="144">
        <v>28997</v>
      </c>
      <c r="B810" s="154">
        <v>398</v>
      </c>
      <c r="C810" s="152" t="s">
        <v>446</v>
      </c>
      <c r="D810" s="158">
        <v>523500000</v>
      </c>
      <c r="E810" s="158">
        <v>49999606</v>
      </c>
      <c r="F810" s="156">
        <f t="shared" ref="F810:F812" si="32">+F809-E810</f>
        <v>373501815</v>
      </c>
    </row>
    <row r="811" spans="1:6" ht="15.75" thickBot="1">
      <c r="A811" s="144">
        <v>29011</v>
      </c>
      <c r="B811" s="159">
        <v>398</v>
      </c>
      <c r="C811" s="152" t="s">
        <v>446</v>
      </c>
      <c r="D811" s="158">
        <v>523500000</v>
      </c>
      <c r="E811" s="158">
        <v>49999390</v>
      </c>
      <c r="F811" s="156">
        <f t="shared" si="32"/>
        <v>323502425</v>
      </c>
    </row>
    <row r="812" spans="1:6" ht="15.75" thickBot="1">
      <c r="A812" s="144">
        <v>29018</v>
      </c>
      <c r="B812" s="58">
        <v>398</v>
      </c>
      <c r="C812" s="152" t="s">
        <v>446</v>
      </c>
      <c r="D812" s="158">
        <v>523500000</v>
      </c>
      <c r="E812" s="158">
        <v>33111756</v>
      </c>
      <c r="F812" s="160">
        <f t="shared" si="32"/>
        <v>290390669</v>
      </c>
    </row>
    <row r="813" spans="1:6" ht="15.75" thickBot="1">
      <c r="A813" s="315" t="s">
        <v>447</v>
      </c>
      <c r="B813" s="316"/>
      <c r="C813" s="316"/>
      <c r="D813" s="316"/>
      <c r="E813" s="316"/>
      <c r="F813" s="316"/>
    </row>
    <row r="814" spans="1:6" ht="15.75" thickBot="1">
      <c r="A814" s="317" t="s">
        <v>430</v>
      </c>
      <c r="B814" s="313"/>
      <c r="C814" s="313"/>
      <c r="D814" s="313"/>
      <c r="E814" s="313"/>
      <c r="F814" s="314"/>
    </row>
    <row r="815" spans="1:6" ht="15.75" thickBot="1">
      <c r="A815" s="39">
        <v>3252</v>
      </c>
      <c r="B815" s="58">
        <v>979</v>
      </c>
      <c r="C815" s="58" t="s">
        <v>427</v>
      </c>
      <c r="D815" s="41">
        <v>960000000</v>
      </c>
      <c r="E815" s="41">
        <v>80000000</v>
      </c>
      <c r="F815" s="60">
        <f>+D815-E815</f>
        <v>880000000</v>
      </c>
    </row>
    <row r="816" spans="1:6" ht="15.75" thickBot="1">
      <c r="A816" s="39">
        <v>3257</v>
      </c>
      <c r="B816" s="58">
        <v>113</v>
      </c>
      <c r="C816" s="58" t="s">
        <v>448</v>
      </c>
      <c r="D816" s="41">
        <v>19093788</v>
      </c>
      <c r="E816" s="41">
        <v>1591149</v>
      </c>
      <c r="F816" s="60">
        <f>+D816-E816</f>
        <v>17502639</v>
      </c>
    </row>
    <row r="817" spans="1:6" ht="15.75" thickBot="1">
      <c r="A817" s="39">
        <v>3260</v>
      </c>
      <c r="B817" s="58">
        <v>133</v>
      </c>
      <c r="C817" s="58" t="s">
        <v>449</v>
      </c>
      <c r="D817" s="41">
        <v>253522067</v>
      </c>
      <c r="E817" s="60">
        <v>14920997</v>
      </c>
      <c r="F817" s="60">
        <f t="shared" ref="F817" si="33">+D817-E817</f>
        <v>238601070</v>
      </c>
    </row>
    <row r="818" spans="1:6" ht="15.75" thickBot="1">
      <c r="A818" s="39">
        <v>3268</v>
      </c>
      <c r="B818" s="58">
        <v>133</v>
      </c>
      <c r="C818" s="58" t="s">
        <v>449</v>
      </c>
      <c r="D818" s="41">
        <v>253522067</v>
      </c>
      <c r="E818" s="60">
        <v>1380000</v>
      </c>
      <c r="F818" s="60">
        <f>+D818-(E817+E818)</f>
        <v>237221070</v>
      </c>
    </row>
    <row r="819" spans="1:6" ht="15.75" thickBot="1">
      <c r="A819" s="39">
        <v>3279</v>
      </c>
      <c r="B819" s="58">
        <v>133</v>
      </c>
      <c r="C819" s="58" t="s">
        <v>449</v>
      </c>
      <c r="D819" s="41">
        <v>253522067</v>
      </c>
      <c r="E819" s="60">
        <v>3200000</v>
      </c>
      <c r="F819" s="60">
        <f>+D819-(E817+E818+E819)</f>
        <v>234021070</v>
      </c>
    </row>
    <row r="820" spans="1:6" ht="15.75" thickBot="1">
      <c r="A820" s="39">
        <v>3286</v>
      </c>
      <c r="B820" s="58">
        <v>232</v>
      </c>
      <c r="C820" s="58" t="s">
        <v>450</v>
      </c>
      <c r="D820" s="161">
        <v>142416000</v>
      </c>
      <c r="E820" s="60">
        <v>8000000</v>
      </c>
      <c r="F820" s="60">
        <f>+D820-E820</f>
        <v>134416000</v>
      </c>
    </row>
    <row r="821" spans="1:6" ht="15.75" thickBot="1">
      <c r="A821" s="39">
        <v>3296</v>
      </c>
      <c r="B821" s="58">
        <v>232</v>
      </c>
      <c r="C821" s="58" t="s">
        <v>450</v>
      </c>
      <c r="D821" s="161">
        <v>142416000</v>
      </c>
      <c r="E821" s="60">
        <v>3868000</v>
      </c>
      <c r="F821" s="60">
        <f>+D821-(E820+E821)</f>
        <v>130548000</v>
      </c>
    </row>
    <row r="822" spans="1:6" ht="15.75" thickBot="1">
      <c r="A822" s="144">
        <v>3300</v>
      </c>
      <c r="B822" s="154">
        <v>133</v>
      </c>
      <c r="C822" s="154" t="s">
        <v>451</v>
      </c>
      <c r="D822" s="158">
        <v>773827600</v>
      </c>
      <c r="E822" s="156">
        <v>10500000</v>
      </c>
      <c r="F822" s="156">
        <f>+D822-(E822)</f>
        <v>763327600</v>
      </c>
    </row>
    <row r="823" spans="1:6" ht="15.75" thickBot="1">
      <c r="A823" s="144">
        <v>3307</v>
      </c>
      <c r="B823" s="154">
        <v>232</v>
      </c>
      <c r="C823" s="154" t="s">
        <v>452</v>
      </c>
      <c r="D823" s="158">
        <v>493644350</v>
      </c>
      <c r="E823" s="156">
        <v>14200000</v>
      </c>
      <c r="F823" s="156">
        <f>+D823-(E823)</f>
        <v>479444350</v>
      </c>
    </row>
    <row r="824" spans="1:6" ht="15.75" thickBot="1">
      <c r="A824" s="144">
        <v>3317</v>
      </c>
      <c r="B824" s="154">
        <v>133</v>
      </c>
      <c r="C824" s="154" t="s">
        <v>451</v>
      </c>
      <c r="D824" s="158">
        <v>773827600</v>
      </c>
      <c r="E824" s="156">
        <v>15800000</v>
      </c>
      <c r="F824" s="156">
        <f>+F822-E824</f>
        <v>747527600</v>
      </c>
    </row>
    <row r="825" spans="1:6" ht="15.75" thickBot="1">
      <c r="A825" s="144">
        <v>3322</v>
      </c>
      <c r="B825" s="154">
        <v>133</v>
      </c>
      <c r="C825" s="154" t="s">
        <v>451</v>
      </c>
      <c r="D825" s="158">
        <v>773827600</v>
      </c>
      <c r="E825" s="156">
        <v>1200000</v>
      </c>
      <c r="F825" s="156">
        <f>+F824-E825</f>
        <v>746327600</v>
      </c>
    </row>
    <row r="826" spans="1:6" ht="15.75" thickBot="1">
      <c r="A826" s="144">
        <v>3332</v>
      </c>
      <c r="B826" s="154">
        <v>232</v>
      </c>
      <c r="C826" s="154" t="s">
        <v>452</v>
      </c>
      <c r="D826" s="158">
        <v>493644350</v>
      </c>
      <c r="E826" s="156">
        <v>3300000</v>
      </c>
      <c r="F826" s="156">
        <f>+F823-E826</f>
        <v>476144350</v>
      </c>
    </row>
    <row r="827" spans="1:6" ht="15.75" thickBot="1">
      <c r="A827" s="144">
        <v>3335</v>
      </c>
      <c r="B827" s="154">
        <v>232</v>
      </c>
      <c r="C827" s="154" t="s">
        <v>452</v>
      </c>
      <c r="D827" s="158">
        <v>493644350</v>
      </c>
      <c r="E827" s="156">
        <v>4500000</v>
      </c>
      <c r="F827" s="156">
        <f>+F826-E827</f>
        <v>471644350</v>
      </c>
    </row>
    <row r="828" spans="1:6" ht="15.75" thickBot="1">
      <c r="A828" s="144">
        <v>3340</v>
      </c>
      <c r="B828" s="154">
        <v>232</v>
      </c>
      <c r="C828" s="154" t="s">
        <v>452</v>
      </c>
      <c r="D828" s="158">
        <v>493644350</v>
      </c>
      <c r="E828" s="156">
        <v>8900000</v>
      </c>
      <c r="F828" s="156">
        <f>+F827-E828</f>
        <v>462744350</v>
      </c>
    </row>
    <row r="829" spans="1:6" ht="15.75" thickBot="1">
      <c r="A829" s="144">
        <v>3344</v>
      </c>
      <c r="B829" s="154">
        <v>232</v>
      </c>
      <c r="C829" s="154" t="s">
        <v>452</v>
      </c>
      <c r="D829" s="158">
        <v>493644350</v>
      </c>
      <c r="E829" s="156">
        <v>3000000</v>
      </c>
      <c r="F829" s="156">
        <f>+F828-E829</f>
        <v>459744350</v>
      </c>
    </row>
    <row r="830" spans="1:6" ht="15.75" thickBot="1">
      <c r="A830" s="144">
        <v>3353</v>
      </c>
      <c r="B830" s="154">
        <v>133</v>
      </c>
      <c r="C830" s="154" t="s">
        <v>451</v>
      </c>
      <c r="D830" s="158">
        <v>773827600</v>
      </c>
      <c r="E830" s="156">
        <v>7500000</v>
      </c>
      <c r="F830" s="156">
        <f>+F825-E830</f>
        <v>738827600</v>
      </c>
    </row>
    <row r="831" spans="1:6" ht="15.75" thickBot="1">
      <c r="A831" s="144">
        <v>3359</v>
      </c>
      <c r="B831" s="154">
        <v>133</v>
      </c>
      <c r="C831" s="154" t="s">
        <v>451</v>
      </c>
      <c r="D831" s="158">
        <v>773827600</v>
      </c>
      <c r="E831" s="156">
        <v>8350000</v>
      </c>
      <c r="F831" s="156">
        <f>+F830-E831</f>
        <v>730477600</v>
      </c>
    </row>
    <row r="832" spans="1:6" ht="15.75" thickBot="1">
      <c r="A832" s="144">
        <v>3362</v>
      </c>
      <c r="B832" s="154">
        <v>133</v>
      </c>
      <c r="C832" s="154" t="s">
        <v>451</v>
      </c>
      <c r="D832" s="158">
        <v>773827600</v>
      </c>
      <c r="E832" s="156">
        <v>1950000</v>
      </c>
      <c r="F832" s="156">
        <f>+F831-E832</f>
        <v>728527600</v>
      </c>
    </row>
    <row r="833" spans="1:6" ht="15.75" thickBot="1">
      <c r="A833" s="144">
        <v>3684</v>
      </c>
      <c r="B833" s="154">
        <v>232</v>
      </c>
      <c r="C833" s="154" t="s">
        <v>452</v>
      </c>
      <c r="D833" s="158">
        <v>493644350</v>
      </c>
      <c r="E833" s="156">
        <v>600000</v>
      </c>
      <c r="F833" s="156">
        <f>+F829-E833</f>
        <v>459144350</v>
      </c>
    </row>
    <row r="834" spans="1:6" ht="15.75" thickBot="1">
      <c r="A834" s="144">
        <v>3693</v>
      </c>
      <c r="B834" s="154">
        <v>232</v>
      </c>
      <c r="C834" s="154" t="s">
        <v>452</v>
      </c>
      <c r="D834" s="158">
        <v>493644350</v>
      </c>
      <c r="E834" s="156">
        <v>1700000</v>
      </c>
      <c r="F834" s="156">
        <f>+F833-E834</f>
        <v>457444350</v>
      </c>
    </row>
    <row r="835" spans="1:6" ht="15.75" thickBot="1">
      <c r="A835" s="144">
        <v>4450</v>
      </c>
      <c r="B835" s="154">
        <v>361</v>
      </c>
      <c r="C835" s="154" t="s">
        <v>453</v>
      </c>
      <c r="D835" s="158">
        <v>210005000</v>
      </c>
      <c r="E835" s="156">
        <v>7916719</v>
      </c>
      <c r="F835" s="156">
        <v>0</v>
      </c>
    </row>
    <row r="836" spans="1:6" ht="15.75" thickBot="1">
      <c r="A836" s="305" t="s">
        <v>420</v>
      </c>
      <c r="B836" s="306"/>
      <c r="C836" s="306"/>
      <c r="D836" s="306"/>
      <c r="E836" s="306"/>
      <c r="F836" s="307"/>
    </row>
    <row r="837" spans="1:6" ht="15.75" thickBot="1">
      <c r="A837" s="39">
        <v>9954</v>
      </c>
      <c r="B837" s="58">
        <v>979</v>
      </c>
      <c r="C837" s="58" t="s">
        <v>427</v>
      </c>
      <c r="D837" s="41">
        <v>960000000</v>
      </c>
      <c r="E837" s="41">
        <v>80000000</v>
      </c>
      <c r="F837" s="60">
        <f>+F815-E837</f>
        <v>800000000</v>
      </c>
    </row>
    <row r="838" spans="1:6" ht="15.75" thickBot="1">
      <c r="A838" s="39">
        <v>11311</v>
      </c>
      <c r="B838" s="58">
        <v>113</v>
      </c>
      <c r="C838" s="58" t="s">
        <v>448</v>
      </c>
      <c r="D838" s="41">
        <v>19093788</v>
      </c>
      <c r="E838" s="41">
        <v>1591149</v>
      </c>
      <c r="F838" s="60">
        <f>+F816-E838</f>
        <v>15911490</v>
      </c>
    </row>
    <row r="839" spans="1:6" ht="15.75" thickBot="1">
      <c r="A839" s="39">
        <v>11344</v>
      </c>
      <c r="B839" s="58">
        <v>133</v>
      </c>
      <c r="C839" s="58" t="s">
        <v>449</v>
      </c>
      <c r="D839" s="41">
        <v>253522067</v>
      </c>
      <c r="E839" s="60">
        <v>15251926</v>
      </c>
      <c r="F839" s="60">
        <f>+F819-E839</f>
        <v>218769144</v>
      </c>
    </row>
    <row r="840" spans="1:6" ht="15.75" thickBot="1">
      <c r="A840" s="39">
        <v>11349</v>
      </c>
      <c r="B840" s="58">
        <v>133</v>
      </c>
      <c r="C840" s="58" t="s">
        <v>449</v>
      </c>
      <c r="D840" s="41">
        <v>253522067</v>
      </c>
      <c r="E840" s="60">
        <v>780000</v>
      </c>
      <c r="F840" s="60">
        <f>+F839-E840</f>
        <v>217989144</v>
      </c>
    </row>
    <row r="841" spans="1:6" ht="15.75" thickBot="1">
      <c r="A841" s="39">
        <v>11351</v>
      </c>
      <c r="B841" s="58">
        <v>133</v>
      </c>
      <c r="C841" s="58" t="s">
        <v>449</v>
      </c>
      <c r="D841" s="41">
        <v>253522067</v>
      </c>
      <c r="E841" s="60">
        <v>3470040</v>
      </c>
      <c r="F841" s="60">
        <f>+F840-E841</f>
        <v>214519104</v>
      </c>
    </row>
    <row r="842" spans="1:6" ht="15.75" thickBot="1">
      <c r="A842" s="144">
        <v>11355</v>
      </c>
      <c r="B842" s="154">
        <v>133</v>
      </c>
      <c r="C842" s="154" t="s">
        <v>451</v>
      </c>
      <c r="D842" s="158">
        <v>773827600</v>
      </c>
      <c r="E842" s="156">
        <v>7500000</v>
      </c>
      <c r="F842" s="156">
        <f>+F832-E842</f>
        <v>721027600</v>
      </c>
    </row>
    <row r="843" spans="1:6" ht="15.75" thickBot="1">
      <c r="A843" s="144">
        <v>11375</v>
      </c>
      <c r="B843" s="154">
        <v>133</v>
      </c>
      <c r="C843" s="154" t="s">
        <v>451</v>
      </c>
      <c r="D843" s="158">
        <v>773827600</v>
      </c>
      <c r="E843" s="156">
        <v>8550000</v>
      </c>
      <c r="F843" s="156">
        <f t="shared" ref="F843:F848" si="34">+F842-E843</f>
        <v>712477600</v>
      </c>
    </row>
    <row r="844" spans="1:6" ht="15.75" thickBot="1">
      <c r="A844" s="144">
        <v>11380</v>
      </c>
      <c r="B844" s="154">
        <v>133</v>
      </c>
      <c r="C844" s="154" t="s">
        <v>451</v>
      </c>
      <c r="D844" s="158">
        <v>773827600</v>
      </c>
      <c r="E844" s="156">
        <v>1950000</v>
      </c>
      <c r="F844" s="156">
        <f t="shared" si="34"/>
        <v>710527600</v>
      </c>
    </row>
    <row r="845" spans="1:6" ht="15.75" thickBot="1">
      <c r="A845" s="144">
        <v>11390</v>
      </c>
      <c r="B845" s="154">
        <v>133</v>
      </c>
      <c r="C845" s="154" t="s">
        <v>451</v>
      </c>
      <c r="D845" s="158">
        <v>773827600</v>
      </c>
      <c r="E845" s="156">
        <v>750000</v>
      </c>
      <c r="F845" s="156">
        <f t="shared" si="34"/>
        <v>709777600</v>
      </c>
    </row>
    <row r="846" spans="1:6" ht="15.75" thickBot="1">
      <c r="A846" s="144">
        <v>11392</v>
      </c>
      <c r="B846" s="154">
        <v>133</v>
      </c>
      <c r="C846" s="154" t="s">
        <v>451</v>
      </c>
      <c r="D846" s="158">
        <v>773827600</v>
      </c>
      <c r="E846" s="156">
        <v>14000000</v>
      </c>
      <c r="F846" s="156">
        <f>+F845-E846</f>
        <v>695777600</v>
      </c>
    </row>
    <row r="847" spans="1:6" ht="15.75" thickBot="1">
      <c r="A847" s="144">
        <v>12283</v>
      </c>
      <c r="B847" s="154">
        <v>133</v>
      </c>
      <c r="C847" s="154" t="s">
        <v>451</v>
      </c>
      <c r="D847" s="158">
        <v>773827600</v>
      </c>
      <c r="E847" s="156">
        <v>15600000</v>
      </c>
      <c r="F847" s="156">
        <f t="shared" si="34"/>
        <v>680177600</v>
      </c>
    </row>
    <row r="848" spans="1:6" ht="15.75" thickBot="1">
      <c r="A848" s="144">
        <v>12284</v>
      </c>
      <c r="B848" s="154">
        <v>133</v>
      </c>
      <c r="C848" s="154" t="s">
        <v>451</v>
      </c>
      <c r="D848" s="158">
        <v>773827600</v>
      </c>
      <c r="E848" s="156">
        <v>1900000</v>
      </c>
      <c r="F848" s="156">
        <f t="shared" si="34"/>
        <v>678277600</v>
      </c>
    </row>
    <row r="849" spans="1:6" ht="30.75" thickBot="1">
      <c r="A849" s="39">
        <v>17425</v>
      </c>
      <c r="B849" s="58">
        <v>245</v>
      </c>
      <c r="C849" s="162" t="s">
        <v>454</v>
      </c>
      <c r="D849" s="60">
        <v>204000000</v>
      </c>
      <c r="E849" s="60">
        <v>13089752</v>
      </c>
      <c r="F849" s="60">
        <v>88910248</v>
      </c>
    </row>
    <row r="850" spans="1:6" ht="30.75" thickBot="1">
      <c r="A850" s="39">
        <v>17430</v>
      </c>
      <c r="B850" s="58">
        <v>245</v>
      </c>
      <c r="C850" s="162" t="s">
        <v>454</v>
      </c>
      <c r="D850" s="60">
        <v>204000000</v>
      </c>
      <c r="E850" s="60">
        <v>3910248</v>
      </c>
      <c r="F850" s="60">
        <f>+F849-E850</f>
        <v>85000000</v>
      </c>
    </row>
    <row r="851" spans="1:6" ht="15.75" thickBot="1">
      <c r="A851" s="39">
        <v>17907</v>
      </c>
      <c r="B851" s="58">
        <v>361</v>
      </c>
      <c r="C851" s="58" t="s">
        <v>455</v>
      </c>
      <c r="D851" s="161">
        <v>174351789</v>
      </c>
      <c r="E851" s="60">
        <v>871667</v>
      </c>
      <c r="F851" s="60">
        <v>173480122</v>
      </c>
    </row>
    <row r="852" spans="1:6" ht="15.75" thickBot="1">
      <c r="A852" s="39">
        <v>17933</v>
      </c>
      <c r="B852" s="58">
        <v>361</v>
      </c>
      <c r="C852" s="58" t="s">
        <v>455</v>
      </c>
      <c r="D852" s="161">
        <v>174351789</v>
      </c>
      <c r="E852" s="60">
        <v>12425825</v>
      </c>
      <c r="F852" s="60">
        <f>+F851-E852</f>
        <v>161054297</v>
      </c>
    </row>
    <row r="853" spans="1:6" ht="15.75" thickBot="1">
      <c r="A853" s="39">
        <v>18010</v>
      </c>
      <c r="B853" s="58">
        <v>361</v>
      </c>
      <c r="C853" s="58" t="s">
        <v>455</v>
      </c>
      <c r="D853" s="161">
        <v>174351789</v>
      </c>
      <c r="E853" s="60">
        <v>14865297</v>
      </c>
      <c r="F853" s="60">
        <f>+F852-E853</f>
        <v>146189000</v>
      </c>
    </row>
    <row r="854" spans="1:6" ht="15.75" thickBot="1">
      <c r="A854" s="305" t="s">
        <v>426</v>
      </c>
      <c r="B854" s="306"/>
      <c r="C854" s="306"/>
      <c r="D854" s="306"/>
      <c r="E854" s="306"/>
      <c r="F854" s="307"/>
    </row>
    <row r="855" spans="1:6" ht="15.75" thickBot="1">
      <c r="A855" s="144">
        <v>20373</v>
      </c>
      <c r="B855" s="154">
        <v>133</v>
      </c>
      <c r="C855" s="154" t="s">
        <v>449</v>
      </c>
      <c r="D855" s="150">
        <v>253522067</v>
      </c>
      <c r="E855" s="156">
        <v>15251926</v>
      </c>
      <c r="F855" s="156">
        <f>+F841-E855</f>
        <v>199267178</v>
      </c>
    </row>
    <row r="856" spans="1:6" ht="15.75" thickBot="1">
      <c r="A856" s="144">
        <v>20375</v>
      </c>
      <c r="B856" s="154">
        <v>133</v>
      </c>
      <c r="C856" s="154" t="s">
        <v>449</v>
      </c>
      <c r="D856" s="150">
        <v>253522067</v>
      </c>
      <c r="E856" s="156">
        <v>780000</v>
      </c>
      <c r="F856" s="156">
        <f>+F855-E856</f>
        <v>198487178</v>
      </c>
    </row>
    <row r="857" spans="1:6" ht="15.75" thickBot="1">
      <c r="A857" s="144">
        <v>20376</v>
      </c>
      <c r="B857" s="154">
        <v>133</v>
      </c>
      <c r="C857" s="154" t="s">
        <v>449</v>
      </c>
      <c r="D857" s="150">
        <v>253522067</v>
      </c>
      <c r="E857" s="156">
        <v>3470040</v>
      </c>
      <c r="F857" s="156">
        <f>+F856-E857</f>
        <v>195017138</v>
      </c>
    </row>
    <row r="858" spans="1:6" ht="15.75" thickBot="1">
      <c r="A858" s="144">
        <v>20377</v>
      </c>
      <c r="B858" s="154">
        <v>113</v>
      </c>
      <c r="C858" s="154" t="s">
        <v>448</v>
      </c>
      <c r="D858" s="150">
        <v>19093788</v>
      </c>
      <c r="E858" s="150">
        <v>1591149</v>
      </c>
      <c r="F858" s="156">
        <f>+F838-E858</f>
        <v>14320341</v>
      </c>
    </row>
    <row r="859" spans="1:6" ht="15.75" thickBot="1">
      <c r="A859" s="144">
        <v>24936</v>
      </c>
      <c r="B859" s="154">
        <v>979</v>
      </c>
      <c r="C859" s="154" t="s">
        <v>427</v>
      </c>
      <c r="D859" s="150">
        <v>960000000</v>
      </c>
      <c r="E859" s="150">
        <v>80000000</v>
      </c>
      <c r="F859" s="156">
        <f>+F837-E859</f>
        <v>720000000</v>
      </c>
    </row>
    <row r="860" spans="1:6" ht="30.75" thickBot="1">
      <c r="A860" s="144">
        <v>21681</v>
      </c>
      <c r="B860" s="154">
        <v>245</v>
      </c>
      <c r="C860" s="163" t="s">
        <v>454</v>
      </c>
      <c r="D860" s="156">
        <v>204000000</v>
      </c>
      <c r="E860" s="156">
        <v>13089752</v>
      </c>
      <c r="F860" s="156">
        <f>+F850-E860</f>
        <v>71910248</v>
      </c>
    </row>
    <row r="861" spans="1:6" ht="30.75" thickBot="1">
      <c r="A861" s="144">
        <v>21682</v>
      </c>
      <c r="B861" s="154">
        <v>245</v>
      </c>
      <c r="C861" s="163" t="s">
        <v>454</v>
      </c>
      <c r="D861" s="156">
        <v>204000000</v>
      </c>
      <c r="E861" s="156">
        <v>3910248</v>
      </c>
      <c r="F861" s="156">
        <f>+F860-E861</f>
        <v>68000000</v>
      </c>
    </row>
    <row r="862" spans="1:6" ht="15.75" thickBot="1">
      <c r="A862" s="144">
        <v>22846</v>
      </c>
      <c r="B862" s="154">
        <v>133</v>
      </c>
      <c r="C862" s="154" t="s">
        <v>451</v>
      </c>
      <c r="D862" s="158">
        <v>773827600</v>
      </c>
      <c r="E862" s="156">
        <v>14000000</v>
      </c>
      <c r="F862" s="156">
        <f>+F848-E862</f>
        <v>664277600</v>
      </c>
    </row>
    <row r="863" spans="1:6" ht="15.75" thickBot="1">
      <c r="A863" s="144">
        <v>22846</v>
      </c>
      <c r="B863" s="154">
        <v>133</v>
      </c>
      <c r="C863" s="154" t="s">
        <v>451</v>
      </c>
      <c r="D863" s="158">
        <v>773827600</v>
      </c>
      <c r="E863" s="150">
        <v>9180000</v>
      </c>
      <c r="F863" s="156">
        <f t="shared" ref="F863:F868" si="35">+F862-E863</f>
        <v>655097600</v>
      </c>
    </row>
    <row r="864" spans="1:6" ht="15.75" thickBot="1">
      <c r="A864" s="144">
        <v>22849</v>
      </c>
      <c r="B864" s="154">
        <v>133</v>
      </c>
      <c r="C864" s="154" t="s">
        <v>451</v>
      </c>
      <c r="D864" s="158">
        <v>773827600</v>
      </c>
      <c r="E864" s="150">
        <v>1950000</v>
      </c>
      <c r="F864" s="156">
        <f t="shared" si="35"/>
        <v>653147600</v>
      </c>
    </row>
    <row r="865" spans="1:6" ht="15.75" thickBot="1">
      <c r="A865" s="144">
        <v>22901</v>
      </c>
      <c r="B865" s="154">
        <v>133</v>
      </c>
      <c r="C865" s="154" t="s">
        <v>451</v>
      </c>
      <c r="D865" s="158">
        <v>773827600</v>
      </c>
      <c r="E865" s="150">
        <v>7500000</v>
      </c>
      <c r="F865" s="156">
        <f t="shared" si="35"/>
        <v>645647600</v>
      </c>
    </row>
    <row r="866" spans="1:6" ht="15.75" thickBot="1">
      <c r="A866" s="144">
        <v>22917</v>
      </c>
      <c r="B866" s="154">
        <v>133</v>
      </c>
      <c r="C866" s="154" t="s">
        <v>451</v>
      </c>
      <c r="D866" s="158">
        <v>773827600</v>
      </c>
      <c r="E866" s="150">
        <v>1900000</v>
      </c>
      <c r="F866" s="156">
        <f t="shared" si="35"/>
        <v>643747600</v>
      </c>
    </row>
    <row r="867" spans="1:6" ht="15.75" thickBot="1">
      <c r="A867" s="144">
        <v>22918</v>
      </c>
      <c r="B867" s="154">
        <v>133</v>
      </c>
      <c r="C867" s="154" t="s">
        <v>451</v>
      </c>
      <c r="D867" s="158">
        <v>773827600</v>
      </c>
      <c r="E867" s="150">
        <v>15600000</v>
      </c>
      <c r="F867" s="156">
        <f t="shared" si="35"/>
        <v>628147600</v>
      </c>
    </row>
    <row r="868" spans="1:6" ht="15.75" thickBot="1">
      <c r="A868" s="144">
        <v>23055</v>
      </c>
      <c r="B868" s="154">
        <v>133</v>
      </c>
      <c r="C868" s="154" t="s">
        <v>451</v>
      </c>
      <c r="D868" s="158">
        <v>773827600</v>
      </c>
      <c r="E868" s="150">
        <v>1400000</v>
      </c>
      <c r="F868" s="156">
        <f t="shared" si="35"/>
        <v>626747600</v>
      </c>
    </row>
    <row r="869" spans="1:6" ht="15.75" thickBot="1">
      <c r="A869" s="144">
        <v>31474</v>
      </c>
      <c r="B869" s="154">
        <v>361</v>
      </c>
      <c r="C869" s="154" t="s">
        <v>455</v>
      </c>
      <c r="D869" s="158">
        <v>174351789</v>
      </c>
      <c r="E869" s="156">
        <v>13217563</v>
      </c>
      <c r="F869" s="156">
        <f>+F853-E869</f>
        <v>132971437</v>
      </c>
    </row>
    <row r="870" spans="1:6">
      <c r="A870" s="318" t="s">
        <v>456</v>
      </c>
      <c r="B870" s="319"/>
      <c r="C870" s="319"/>
      <c r="D870" s="319"/>
      <c r="E870" s="319"/>
      <c r="F870" s="319"/>
    </row>
    <row r="871" spans="1:6">
      <c r="A871" s="164">
        <v>18289</v>
      </c>
      <c r="B871" s="73" t="s">
        <v>457</v>
      </c>
      <c r="C871" s="73" t="s">
        <v>458</v>
      </c>
      <c r="D871" s="74">
        <v>115000000</v>
      </c>
      <c r="E871" s="74">
        <v>34500000</v>
      </c>
      <c r="F871" s="74">
        <f>D871-E871</f>
        <v>80500000</v>
      </c>
    </row>
    <row r="872" spans="1:6">
      <c r="A872" s="164">
        <v>14429</v>
      </c>
      <c r="B872" s="73" t="s">
        <v>459</v>
      </c>
      <c r="C872" s="165" t="s">
        <v>460</v>
      </c>
      <c r="D872" s="74">
        <v>386000000</v>
      </c>
      <c r="E872" s="74">
        <v>6887066</v>
      </c>
      <c r="F872" s="74">
        <f t="shared" ref="F872:F874" si="36">D872-E872</f>
        <v>379112934</v>
      </c>
    </row>
    <row r="873" spans="1:6" ht="24">
      <c r="A873" s="72">
        <v>12426</v>
      </c>
      <c r="B873" s="73" t="s">
        <v>461</v>
      </c>
      <c r="C873" s="73" t="s">
        <v>462</v>
      </c>
      <c r="D873" s="74">
        <v>70000000</v>
      </c>
      <c r="E873" s="74">
        <v>39682000</v>
      </c>
      <c r="F873" s="74">
        <f t="shared" si="36"/>
        <v>30318000</v>
      </c>
    </row>
    <row r="874" spans="1:6" ht="24">
      <c r="A874" s="72">
        <v>14909</v>
      </c>
      <c r="B874" s="73" t="s">
        <v>461</v>
      </c>
      <c r="C874" s="73" t="s">
        <v>462</v>
      </c>
      <c r="D874" s="74">
        <v>70000000</v>
      </c>
      <c r="E874" s="74">
        <v>10350000</v>
      </c>
      <c r="F874" s="74">
        <f t="shared" si="36"/>
        <v>59650000</v>
      </c>
    </row>
    <row r="875" spans="1:6">
      <c r="A875" s="164">
        <v>29603</v>
      </c>
      <c r="B875" s="73" t="s">
        <v>457</v>
      </c>
      <c r="C875" s="73" t="s">
        <v>458</v>
      </c>
      <c r="D875" s="74">
        <v>115000000</v>
      </c>
      <c r="E875" s="74">
        <v>23000000</v>
      </c>
      <c r="F875" s="74">
        <v>92000000</v>
      </c>
    </row>
    <row r="876" spans="1:6" ht="24">
      <c r="A876" s="164">
        <v>29748</v>
      </c>
      <c r="B876" s="73" t="s">
        <v>463</v>
      </c>
      <c r="C876" s="73" t="s">
        <v>464</v>
      </c>
      <c r="D876" s="74">
        <v>34000000</v>
      </c>
      <c r="E876" s="74">
        <v>14459428</v>
      </c>
      <c r="F876" s="74">
        <v>0</v>
      </c>
    </row>
    <row r="877" spans="1:6">
      <c r="A877" s="164">
        <v>29632</v>
      </c>
      <c r="B877" s="73" t="s">
        <v>465</v>
      </c>
      <c r="C877" s="165" t="s">
        <v>466</v>
      </c>
      <c r="D877" s="74">
        <v>183000000</v>
      </c>
      <c r="E877" s="74">
        <v>128250000</v>
      </c>
      <c r="F877" s="74">
        <v>54750000</v>
      </c>
    </row>
    <row r="878" spans="1:6">
      <c r="A878" s="164">
        <v>30377</v>
      </c>
      <c r="B878" s="73" t="s">
        <v>467</v>
      </c>
      <c r="C878" s="73" t="s">
        <v>468</v>
      </c>
      <c r="D878" s="74">
        <v>73920000</v>
      </c>
      <c r="E878" s="74">
        <v>73920000</v>
      </c>
      <c r="F878" s="74">
        <v>0</v>
      </c>
    </row>
    <row r="879" spans="1:6" ht="24">
      <c r="A879" s="164">
        <v>29601</v>
      </c>
      <c r="B879" s="73" t="s">
        <v>469</v>
      </c>
      <c r="C879" s="73" t="s">
        <v>470</v>
      </c>
      <c r="D879" s="74">
        <v>20987500</v>
      </c>
      <c r="E879" s="74">
        <v>20987500</v>
      </c>
      <c r="F879" s="74">
        <v>0</v>
      </c>
    </row>
    <row r="880" spans="1:6" ht="24">
      <c r="A880" s="164">
        <v>29661</v>
      </c>
      <c r="B880" s="73" t="s">
        <v>471</v>
      </c>
      <c r="C880" s="73" t="s">
        <v>472</v>
      </c>
      <c r="D880" s="74">
        <v>92400000</v>
      </c>
      <c r="E880" s="74">
        <v>92400000</v>
      </c>
      <c r="F880" s="74">
        <v>0</v>
      </c>
    </row>
    <row r="881" spans="1:6" ht="24">
      <c r="A881" s="164">
        <v>29764</v>
      </c>
      <c r="B881" s="73" t="s">
        <v>473</v>
      </c>
      <c r="C881" s="73" t="s">
        <v>474</v>
      </c>
      <c r="D881" s="74">
        <v>10269000</v>
      </c>
      <c r="E881" s="74">
        <v>10269000</v>
      </c>
      <c r="F881" s="74">
        <v>0</v>
      </c>
    </row>
    <row r="882" spans="1:6" ht="24">
      <c r="A882" s="164">
        <v>29692</v>
      </c>
      <c r="B882" s="73" t="s">
        <v>475</v>
      </c>
      <c r="C882" s="73" t="s">
        <v>476</v>
      </c>
      <c r="D882" s="74">
        <v>178200000</v>
      </c>
      <c r="E882" s="74">
        <v>178200000</v>
      </c>
      <c r="F882" s="74">
        <v>0</v>
      </c>
    </row>
    <row r="883" spans="1:6">
      <c r="A883" s="164">
        <v>31910</v>
      </c>
      <c r="B883" s="73" t="s">
        <v>459</v>
      </c>
      <c r="C883" s="165" t="s">
        <v>460</v>
      </c>
      <c r="D883" s="74">
        <v>386000000</v>
      </c>
      <c r="E883" s="74">
        <v>45250344</v>
      </c>
      <c r="F883" s="74">
        <v>340749656</v>
      </c>
    </row>
    <row r="884" spans="1:6" ht="36">
      <c r="A884" s="164">
        <v>31928</v>
      </c>
      <c r="B884" s="73" t="s">
        <v>232</v>
      </c>
      <c r="C884" s="73" t="s">
        <v>477</v>
      </c>
      <c r="D884" s="74">
        <v>700000000</v>
      </c>
      <c r="E884" s="74">
        <v>350000000</v>
      </c>
      <c r="F884" s="74">
        <v>350000000</v>
      </c>
    </row>
    <row r="885" spans="1:6" ht="48">
      <c r="A885" s="164">
        <v>32826</v>
      </c>
      <c r="B885" s="73" t="s">
        <v>236</v>
      </c>
      <c r="C885" s="73" t="s">
        <v>478</v>
      </c>
      <c r="D885" s="74">
        <v>5064234312</v>
      </c>
      <c r="E885" s="74">
        <v>1299977000</v>
      </c>
      <c r="F885" s="74">
        <v>3764257312</v>
      </c>
    </row>
    <row r="886" spans="1:6" ht="48">
      <c r="A886" s="164">
        <v>32832</v>
      </c>
      <c r="B886" s="73" t="s">
        <v>236</v>
      </c>
      <c r="C886" s="73" t="s">
        <v>478</v>
      </c>
      <c r="D886" s="74">
        <v>929658722</v>
      </c>
      <c r="E886" s="74">
        <v>200000000</v>
      </c>
      <c r="F886" s="74">
        <v>729658722</v>
      </c>
    </row>
    <row r="887" spans="1:6">
      <c r="A887" s="166">
        <v>26</v>
      </c>
      <c r="B887" s="167" t="s">
        <v>479</v>
      </c>
      <c r="C887" s="167" t="s">
        <v>480</v>
      </c>
      <c r="D887" s="168">
        <v>16116152640</v>
      </c>
      <c r="E887" s="168">
        <v>330881040</v>
      </c>
      <c r="F887" s="168">
        <v>15785271600</v>
      </c>
    </row>
    <row r="888" spans="1:6" ht="25.5">
      <c r="A888" s="169">
        <v>27</v>
      </c>
      <c r="B888" s="167" t="s">
        <v>479</v>
      </c>
      <c r="C888" s="167" t="s">
        <v>481</v>
      </c>
      <c r="D888" s="168">
        <v>16116152640</v>
      </c>
      <c r="E888" s="170">
        <v>253601946</v>
      </c>
      <c r="F888" s="170">
        <v>15531669654</v>
      </c>
    </row>
    <row r="889" spans="1:6" ht="25.5">
      <c r="A889" s="169">
        <v>28</v>
      </c>
      <c r="B889" s="167" t="s">
        <v>479</v>
      </c>
      <c r="C889" s="167" t="s">
        <v>482</v>
      </c>
      <c r="D889" s="168">
        <v>16116152640</v>
      </c>
      <c r="E889" s="170">
        <v>657523074</v>
      </c>
      <c r="F889" s="170">
        <v>14874146580</v>
      </c>
    </row>
    <row r="890" spans="1:6" ht="25.5">
      <c r="A890" s="169">
        <v>879</v>
      </c>
      <c r="B890" s="167" t="s">
        <v>479</v>
      </c>
      <c r="C890" s="167" t="s">
        <v>483</v>
      </c>
      <c r="D890" s="168">
        <v>16116152640</v>
      </c>
      <c r="E890" s="170">
        <v>19406634</v>
      </c>
      <c r="F890" s="170">
        <v>14854739946</v>
      </c>
    </row>
    <row r="891" spans="1:6">
      <c r="A891" s="169">
        <v>9110</v>
      </c>
      <c r="B891" s="167" t="s">
        <v>479</v>
      </c>
      <c r="C891" s="167" t="s">
        <v>484</v>
      </c>
      <c r="D891" s="168">
        <v>16116152640</v>
      </c>
      <c r="E891" s="170">
        <v>329997960</v>
      </c>
      <c r="F891" s="170">
        <v>14524741986</v>
      </c>
    </row>
    <row r="892" spans="1:6" ht="25.5">
      <c r="A892" s="169">
        <v>12727</v>
      </c>
      <c r="B892" s="167" t="s">
        <v>479</v>
      </c>
      <c r="C892" s="167" t="s">
        <v>485</v>
      </c>
      <c r="D892" s="168">
        <v>16116152640</v>
      </c>
      <c r="E892" s="170">
        <v>253601946</v>
      </c>
      <c r="F892" s="170">
        <v>14271140040</v>
      </c>
    </row>
    <row r="893" spans="1:6" ht="25.5">
      <c r="A893" s="169">
        <v>12821</v>
      </c>
      <c r="B893" s="167" t="s">
        <v>479</v>
      </c>
      <c r="C893" s="167" t="s">
        <v>486</v>
      </c>
      <c r="D893" s="168">
        <v>16116152640</v>
      </c>
      <c r="E893" s="170">
        <v>19406634</v>
      </c>
      <c r="F893" s="170">
        <v>14251733406</v>
      </c>
    </row>
    <row r="894" spans="1:6" ht="25.5">
      <c r="A894" s="169">
        <v>12823</v>
      </c>
      <c r="B894" s="167" t="s">
        <v>479</v>
      </c>
      <c r="C894" s="167" t="s">
        <v>487</v>
      </c>
      <c r="D894" s="168">
        <v>16116152640</v>
      </c>
      <c r="E894" s="170">
        <v>657523074</v>
      </c>
      <c r="F894" s="170">
        <v>13594210332</v>
      </c>
    </row>
    <row r="895" spans="1:6">
      <c r="A895" s="169">
        <v>22052</v>
      </c>
      <c r="B895" s="167" t="s">
        <v>479</v>
      </c>
      <c r="C895" s="167" t="s">
        <v>488</v>
      </c>
      <c r="D895" s="168">
        <v>16116152640</v>
      </c>
      <c r="E895" s="170">
        <v>329488440</v>
      </c>
      <c r="F895" s="170">
        <v>13264721892</v>
      </c>
    </row>
    <row r="896" spans="1:6" ht="25.5">
      <c r="A896" s="169">
        <v>22057</v>
      </c>
      <c r="B896" s="167" t="s">
        <v>479</v>
      </c>
      <c r="C896" s="167" t="s">
        <v>489</v>
      </c>
      <c r="D896" s="168">
        <v>16116152640</v>
      </c>
      <c r="E896" s="170">
        <v>19406634</v>
      </c>
      <c r="F896" s="170">
        <v>13245315258</v>
      </c>
    </row>
    <row r="897" spans="1:6" ht="25.5">
      <c r="A897" s="169">
        <v>22060</v>
      </c>
      <c r="B897" s="167" t="s">
        <v>479</v>
      </c>
      <c r="C897" s="167" t="s">
        <v>490</v>
      </c>
      <c r="D897" s="168">
        <v>16116152640</v>
      </c>
      <c r="E897" s="170">
        <v>657523074</v>
      </c>
      <c r="F897" s="170">
        <v>12587792184</v>
      </c>
    </row>
    <row r="898" spans="1:6" ht="25.5">
      <c r="A898" s="169">
        <v>24691</v>
      </c>
      <c r="B898" s="167" t="s">
        <v>479</v>
      </c>
      <c r="C898" s="167" t="s">
        <v>491</v>
      </c>
      <c r="D898" s="168">
        <v>16116152640</v>
      </c>
      <c r="E898" s="170">
        <v>255356218</v>
      </c>
      <c r="F898" s="170">
        <v>12332435966</v>
      </c>
    </row>
    <row r="899" spans="1:6">
      <c r="A899" s="169">
        <v>12</v>
      </c>
      <c r="B899" s="167" t="s">
        <v>492</v>
      </c>
      <c r="C899" s="167" t="s">
        <v>493</v>
      </c>
      <c r="D899" s="170">
        <v>41963964</v>
      </c>
      <c r="E899" s="170">
        <v>3496997</v>
      </c>
      <c r="F899" s="170">
        <v>38466967</v>
      </c>
    </row>
    <row r="900" spans="1:6" ht="25.5">
      <c r="A900" s="169">
        <v>9010</v>
      </c>
      <c r="B900" s="167" t="s">
        <v>492</v>
      </c>
      <c r="C900" s="167" t="s">
        <v>494</v>
      </c>
      <c r="D900" s="170">
        <v>41963964</v>
      </c>
      <c r="E900" s="170">
        <v>3496997</v>
      </c>
      <c r="F900" s="170">
        <v>34969970</v>
      </c>
    </row>
    <row r="901" spans="1:6">
      <c r="A901" s="169">
        <v>22046</v>
      </c>
      <c r="B901" s="167" t="s">
        <v>492</v>
      </c>
      <c r="C901" s="167" t="s">
        <v>495</v>
      </c>
      <c r="D901" s="170">
        <v>41963964</v>
      </c>
      <c r="E901" s="170">
        <v>3496997</v>
      </c>
      <c r="F901" s="170">
        <v>31472973</v>
      </c>
    </row>
    <row r="902" spans="1:6" ht="25.5">
      <c r="A902" s="169">
        <v>2205</v>
      </c>
      <c r="B902" s="167" t="s">
        <v>496</v>
      </c>
      <c r="C902" s="167" t="s">
        <v>497</v>
      </c>
      <c r="D902" s="170">
        <v>540000000</v>
      </c>
      <c r="E902" s="170">
        <v>48263647</v>
      </c>
      <c r="F902" s="170">
        <v>491736353</v>
      </c>
    </row>
    <row r="903" spans="1:6" ht="25.5">
      <c r="A903" s="169">
        <v>2222</v>
      </c>
      <c r="B903" s="167" t="s">
        <v>496</v>
      </c>
      <c r="C903" s="167" t="s">
        <v>498</v>
      </c>
      <c r="D903" s="170">
        <v>540000000</v>
      </c>
      <c r="E903" s="170">
        <v>3460000</v>
      </c>
      <c r="F903" s="170">
        <v>488276353</v>
      </c>
    </row>
    <row r="904" spans="1:6" ht="25.5">
      <c r="A904" s="169">
        <v>15501</v>
      </c>
      <c r="B904" s="167" t="s">
        <v>496</v>
      </c>
      <c r="C904" s="167" t="s">
        <v>499</v>
      </c>
      <c r="D904" s="170">
        <v>540000000</v>
      </c>
      <c r="E904" s="170">
        <v>37689696</v>
      </c>
      <c r="F904" s="170">
        <v>450586657</v>
      </c>
    </row>
    <row r="905" spans="1:6" ht="25.5">
      <c r="A905" s="169">
        <v>15513</v>
      </c>
      <c r="B905" s="167" t="s">
        <v>496</v>
      </c>
      <c r="C905" s="167" t="s">
        <v>500</v>
      </c>
      <c r="D905" s="170">
        <v>540000000</v>
      </c>
      <c r="E905" s="170">
        <v>3000000</v>
      </c>
      <c r="F905" s="170">
        <v>447586657</v>
      </c>
    </row>
    <row r="906" spans="1:6" ht="25.5">
      <c r="A906" s="169">
        <v>32448</v>
      </c>
      <c r="B906" s="167" t="s">
        <v>496</v>
      </c>
      <c r="C906" s="167" t="s">
        <v>501</v>
      </c>
      <c r="D906" s="170">
        <v>540000000</v>
      </c>
      <c r="E906" s="170">
        <v>37689696</v>
      </c>
      <c r="F906" s="170">
        <v>409896961</v>
      </c>
    </row>
    <row r="907" spans="1:6" ht="25.5">
      <c r="A907" s="169">
        <v>32452</v>
      </c>
      <c r="B907" s="167" t="s">
        <v>496</v>
      </c>
      <c r="C907" s="167" t="s">
        <v>502</v>
      </c>
      <c r="D907" s="170">
        <v>540000000</v>
      </c>
      <c r="E907" s="170">
        <v>3000000</v>
      </c>
      <c r="F907" s="170">
        <v>406896961</v>
      </c>
    </row>
    <row r="908" spans="1:6" ht="38.25">
      <c r="A908" s="169">
        <v>33253</v>
      </c>
      <c r="B908" s="167" t="s">
        <v>503</v>
      </c>
      <c r="C908" s="167" t="s">
        <v>504</v>
      </c>
      <c r="D908" s="170">
        <v>663000000</v>
      </c>
      <c r="E908" s="170">
        <v>19240000</v>
      </c>
      <c r="F908" s="170">
        <v>643760000</v>
      </c>
    </row>
    <row r="909" spans="1:6" ht="38.25">
      <c r="A909" s="169">
        <v>33254</v>
      </c>
      <c r="B909" s="167" t="s">
        <v>503</v>
      </c>
      <c r="C909" s="167" t="s">
        <v>505</v>
      </c>
      <c r="D909" s="170">
        <v>663000000</v>
      </c>
      <c r="E909" s="170">
        <v>19240000</v>
      </c>
      <c r="F909" s="170">
        <v>624520000</v>
      </c>
    </row>
    <row r="910" spans="1:6" ht="38.25">
      <c r="A910" s="169">
        <v>33255</v>
      </c>
      <c r="B910" s="167" t="s">
        <v>503</v>
      </c>
      <c r="C910" s="167" t="s">
        <v>506</v>
      </c>
      <c r="D910" s="170">
        <v>663000000</v>
      </c>
      <c r="E910" s="170">
        <v>19240000</v>
      </c>
      <c r="F910" s="170">
        <v>605280000</v>
      </c>
    </row>
    <row r="911" spans="1:6" ht="15.75" thickBot="1">
      <c r="A911" s="295" t="s">
        <v>507</v>
      </c>
      <c r="B911" s="295"/>
      <c r="C911" s="295"/>
      <c r="D911" s="295"/>
      <c r="E911" s="295"/>
      <c r="F911" s="295"/>
    </row>
    <row r="912" spans="1:6" ht="15.75" thickBot="1">
      <c r="A912" s="320" t="s">
        <v>508</v>
      </c>
      <c r="B912" s="321"/>
      <c r="C912" s="321"/>
      <c r="D912" s="321"/>
      <c r="E912" s="321"/>
      <c r="F912" s="322"/>
    </row>
    <row r="913" spans="1:6" ht="15.75" thickBot="1">
      <c r="A913" s="171">
        <v>2068</v>
      </c>
      <c r="B913" s="172">
        <v>113</v>
      </c>
      <c r="C913" s="203" t="s">
        <v>509</v>
      </c>
      <c r="D913" s="173">
        <v>41963964</v>
      </c>
      <c r="E913" s="174">
        <v>2937477</v>
      </c>
      <c r="F913" s="175">
        <f>+D913-E913</f>
        <v>39026487</v>
      </c>
    </row>
    <row r="914" spans="1:6" ht="15.75" thickBot="1">
      <c r="A914" s="171">
        <v>3797</v>
      </c>
      <c r="B914" s="172">
        <v>123</v>
      </c>
      <c r="C914" s="203" t="s">
        <v>510</v>
      </c>
      <c r="D914" s="323">
        <v>500000000</v>
      </c>
      <c r="E914" s="174">
        <v>27128000</v>
      </c>
      <c r="F914" s="325">
        <f>+D914-E914-E915</f>
        <v>469839600</v>
      </c>
    </row>
    <row r="915" spans="1:6" ht="15.75" thickBot="1">
      <c r="A915" s="171">
        <v>3802</v>
      </c>
      <c r="B915" s="172">
        <v>123</v>
      </c>
      <c r="C915" s="203" t="s">
        <v>510</v>
      </c>
      <c r="D915" s="324"/>
      <c r="E915" s="174">
        <v>3032400</v>
      </c>
      <c r="F915" s="326"/>
    </row>
    <row r="916" spans="1:6" ht="15.75" thickBot="1">
      <c r="A916" s="171">
        <v>3771</v>
      </c>
      <c r="B916" s="172">
        <v>133</v>
      </c>
      <c r="C916" s="203" t="s">
        <v>511</v>
      </c>
      <c r="D916" s="323">
        <v>1625000000</v>
      </c>
      <c r="E916" s="174">
        <v>108771700</v>
      </c>
      <c r="F916" s="325">
        <f>+D916-E916-E917</f>
        <v>1509348300</v>
      </c>
    </row>
    <row r="917" spans="1:6" ht="15.75" thickBot="1">
      <c r="A917" s="171">
        <v>3779</v>
      </c>
      <c r="B917" s="172">
        <v>133</v>
      </c>
      <c r="C917" s="203" t="s">
        <v>511</v>
      </c>
      <c r="D917" s="324"/>
      <c r="E917" s="174">
        <v>6880000</v>
      </c>
      <c r="F917" s="326"/>
    </row>
    <row r="918" spans="1:6" ht="26.25" thickBot="1">
      <c r="A918" s="171">
        <v>4649</v>
      </c>
      <c r="B918" s="172">
        <v>148</v>
      </c>
      <c r="C918" s="203" t="s">
        <v>512</v>
      </c>
      <c r="D918" s="173">
        <v>183040000</v>
      </c>
      <c r="E918" s="174">
        <v>13200000</v>
      </c>
      <c r="F918" s="175">
        <f>+D918-E918</f>
        <v>169840000</v>
      </c>
    </row>
    <row r="919" spans="1:6" ht="15.75" thickBot="1">
      <c r="A919" s="171">
        <v>2878</v>
      </c>
      <c r="B919" s="172">
        <v>311</v>
      </c>
      <c r="C919" s="203" t="s">
        <v>513</v>
      </c>
      <c r="D919" s="173">
        <v>1350719300</v>
      </c>
      <c r="E919" s="174">
        <v>16482903</v>
      </c>
      <c r="F919" s="175">
        <f>+D919-E919</f>
        <v>1334236397</v>
      </c>
    </row>
    <row r="920" spans="1:6" ht="15.75" thickBot="1">
      <c r="A920" s="171">
        <v>2872</v>
      </c>
      <c r="B920" s="172">
        <v>352</v>
      </c>
      <c r="C920" s="203" t="s">
        <v>514</v>
      </c>
      <c r="D920" s="173">
        <v>15870733084</v>
      </c>
      <c r="E920" s="174">
        <v>216795600</v>
      </c>
      <c r="F920" s="175">
        <f>+D920-E920</f>
        <v>15653937484</v>
      </c>
    </row>
    <row r="921" spans="1:6" ht="26.25" thickBot="1">
      <c r="A921" s="171">
        <v>2865</v>
      </c>
      <c r="B921" s="172">
        <v>358</v>
      </c>
      <c r="C921" s="203" t="s">
        <v>515</v>
      </c>
      <c r="D921" s="323">
        <v>9229901425</v>
      </c>
      <c r="E921" s="174">
        <v>10387400</v>
      </c>
      <c r="F921" s="325">
        <f>+D921-E921-E922-E923-E924</f>
        <v>9101302325</v>
      </c>
    </row>
    <row r="922" spans="1:6" ht="26.25" thickBot="1">
      <c r="A922" s="171">
        <v>2868</v>
      </c>
      <c r="B922" s="172">
        <v>358</v>
      </c>
      <c r="C922" s="203" t="s">
        <v>515</v>
      </c>
      <c r="D922" s="327"/>
      <c r="E922" s="174">
        <v>5335000</v>
      </c>
      <c r="F922" s="328"/>
    </row>
    <row r="923" spans="1:6" ht="26.25" thickBot="1">
      <c r="A923" s="171">
        <v>2895</v>
      </c>
      <c r="B923" s="172">
        <v>358</v>
      </c>
      <c r="C923" s="203" t="s">
        <v>515</v>
      </c>
      <c r="D923" s="327"/>
      <c r="E923" s="174">
        <v>98217700</v>
      </c>
      <c r="F923" s="328"/>
    </row>
    <row r="924" spans="1:6" ht="26.25" thickBot="1">
      <c r="A924" s="171">
        <v>2901</v>
      </c>
      <c r="B924" s="172">
        <v>358</v>
      </c>
      <c r="C924" s="203" t="s">
        <v>515</v>
      </c>
      <c r="D924" s="324"/>
      <c r="E924" s="174">
        <v>14659000</v>
      </c>
      <c r="F924" s="326"/>
    </row>
    <row r="925" spans="1:6" ht="15.75" thickBot="1">
      <c r="A925" s="171">
        <v>2857</v>
      </c>
      <c r="B925" s="172">
        <v>541</v>
      </c>
      <c r="C925" s="203" t="s">
        <v>516</v>
      </c>
      <c r="D925" s="173">
        <v>300000000</v>
      </c>
      <c r="E925" s="174">
        <v>52838330</v>
      </c>
      <c r="F925" s="175">
        <f>+D925-E925</f>
        <v>247161670</v>
      </c>
    </row>
    <row r="926" spans="1:6" ht="15.75" thickBot="1">
      <c r="A926" s="329" t="s">
        <v>420</v>
      </c>
      <c r="B926" s="330"/>
      <c r="C926" s="330"/>
      <c r="D926" s="330"/>
      <c r="E926" s="330"/>
      <c r="F926" s="331"/>
    </row>
    <row r="927" spans="1:6" ht="15.75" thickBot="1">
      <c r="A927" s="176">
        <v>10098</v>
      </c>
      <c r="B927" s="177">
        <v>113</v>
      </c>
      <c r="C927" s="204" t="s">
        <v>509</v>
      </c>
      <c r="D927" s="207">
        <f>+D913</f>
        <v>41963964</v>
      </c>
      <c r="E927" s="178">
        <v>3496997</v>
      </c>
      <c r="F927" s="179">
        <f>+F913-E927</f>
        <v>35529490</v>
      </c>
    </row>
    <row r="928" spans="1:6" ht="15.75" thickBot="1">
      <c r="A928" s="180">
        <v>15477</v>
      </c>
      <c r="B928" s="172">
        <v>123</v>
      </c>
      <c r="C928" s="203" t="s">
        <v>517</v>
      </c>
      <c r="D928" s="323">
        <f>+D914</f>
        <v>500000000</v>
      </c>
      <c r="E928" s="178">
        <v>2505200</v>
      </c>
      <c r="F928" s="325">
        <f>+F914-E928-E929</f>
        <v>446097100</v>
      </c>
    </row>
    <row r="929" spans="1:6" ht="15.75" thickBot="1">
      <c r="A929" s="180">
        <v>14917</v>
      </c>
      <c r="B929" s="172">
        <v>123</v>
      </c>
      <c r="C929" s="203" t="s">
        <v>517</v>
      </c>
      <c r="D929" s="324"/>
      <c r="E929" s="178">
        <v>21237300</v>
      </c>
      <c r="F929" s="326"/>
    </row>
    <row r="930" spans="1:6" ht="15.75" thickBot="1">
      <c r="A930" s="180">
        <v>16627</v>
      </c>
      <c r="B930" s="172">
        <v>133</v>
      </c>
      <c r="C930" s="203" t="s">
        <v>518</v>
      </c>
      <c r="D930" s="323">
        <f>+D916</f>
        <v>1625000000</v>
      </c>
      <c r="E930" s="178">
        <v>119130700</v>
      </c>
      <c r="F930" s="325">
        <f>+F916-E930-E931</f>
        <v>1383417600</v>
      </c>
    </row>
    <row r="931" spans="1:6" ht="15.75" thickBot="1">
      <c r="A931" s="180">
        <v>16649</v>
      </c>
      <c r="B931" s="172">
        <v>133</v>
      </c>
      <c r="C931" s="203" t="s">
        <v>518</v>
      </c>
      <c r="D931" s="324"/>
      <c r="E931" s="178">
        <v>6800000</v>
      </c>
      <c r="F931" s="326"/>
    </row>
    <row r="932" spans="1:6" ht="15.75" thickBot="1">
      <c r="A932" s="180">
        <v>11578</v>
      </c>
      <c r="B932" s="172">
        <v>142</v>
      </c>
      <c r="C932" s="203" t="s">
        <v>519</v>
      </c>
      <c r="D932" s="323">
        <v>5982805400</v>
      </c>
      <c r="E932" s="178">
        <v>74800000</v>
      </c>
      <c r="F932" s="325">
        <f>+D932-E932-E933</f>
        <v>5511360800</v>
      </c>
    </row>
    <row r="933" spans="1:6" ht="15.75" thickBot="1">
      <c r="A933" s="180">
        <v>12287</v>
      </c>
      <c r="B933" s="172">
        <v>142</v>
      </c>
      <c r="C933" s="203" t="s">
        <v>519</v>
      </c>
      <c r="D933" s="324"/>
      <c r="E933" s="178">
        <v>396644600</v>
      </c>
      <c r="F933" s="326"/>
    </row>
    <row r="934" spans="1:6" ht="26.25" thickBot="1">
      <c r="A934" s="180">
        <v>12439</v>
      </c>
      <c r="B934" s="172">
        <v>148</v>
      </c>
      <c r="C934" s="203" t="s">
        <v>520</v>
      </c>
      <c r="D934" s="173">
        <f>+D918</f>
        <v>183040000</v>
      </c>
      <c r="E934" s="178">
        <v>13200000</v>
      </c>
      <c r="F934" s="175">
        <f>+F918-E934</f>
        <v>156640000</v>
      </c>
    </row>
    <row r="935" spans="1:6" ht="15.75" thickBot="1">
      <c r="A935" s="180">
        <v>17633</v>
      </c>
      <c r="B935" s="172">
        <v>245</v>
      </c>
      <c r="C935" s="203" t="s">
        <v>521</v>
      </c>
      <c r="D935" s="173">
        <v>5884000000</v>
      </c>
      <c r="E935" s="178">
        <v>289583333</v>
      </c>
      <c r="F935" s="175">
        <f>+D935-E935</f>
        <v>5594416667</v>
      </c>
    </row>
    <row r="936" spans="1:6" ht="15.75" thickBot="1">
      <c r="A936" s="180">
        <v>13295</v>
      </c>
      <c r="B936" s="172">
        <v>275</v>
      </c>
      <c r="C936" s="203" t="s">
        <v>522</v>
      </c>
      <c r="D936" s="323">
        <v>6858256000</v>
      </c>
      <c r="E936" s="178">
        <v>106752000</v>
      </c>
      <c r="F936" s="325">
        <f>+D936-E936-E937-E938-E939-E940-E941</f>
        <v>6242531275</v>
      </c>
    </row>
    <row r="937" spans="1:6" ht="15.75" thickBot="1">
      <c r="A937" s="180">
        <v>14027</v>
      </c>
      <c r="B937" s="172">
        <v>275</v>
      </c>
      <c r="C937" s="203" t="s">
        <v>522</v>
      </c>
      <c r="D937" s="327"/>
      <c r="E937" s="178">
        <v>1400000</v>
      </c>
      <c r="F937" s="328"/>
    </row>
    <row r="938" spans="1:6" ht="15.75" thickBot="1">
      <c r="A938" s="180">
        <v>13246</v>
      </c>
      <c r="B938" s="172">
        <v>275</v>
      </c>
      <c r="C938" s="203" t="s">
        <v>522</v>
      </c>
      <c r="D938" s="327"/>
      <c r="E938" s="178">
        <v>61287220</v>
      </c>
      <c r="F938" s="328"/>
    </row>
    <row r="939" spans="1:6" ht="15.75" thickBot="1">
      <c r="A939" s="180">
        <v>13583</v>
      </c>
      <c r="B939" s="172">
        <v>275</v>
      </c>
      <c r="C939" s="203" t="s">
        <v>522</v>
      </c>
      <c r="D939" s="327"/>
      <c r="E939" s="178">
        <v>116539464</v>
      </c>
      <c r="F939" s="328"/>
    </row>
    <row r="940" spans="1:6" ht="15.75" thickBot="1">
      <c r="A940" s="180">
        <v>17902</v>
      </c>
      <c r="B940" s="172">
        <v>275</v>
      </c>
      <c r="C940" s="203" t="s">
        <v>522</v>
      </c>
      <c r="D940" s="327"/>
      <c r="E940" s="178">
        <v>191634341</v>
      </c>
      <c r="F940" s="328"/>
    </row>
    <row r="941" spans="1:6" ht="15.75" thickBot="1">
      <c r="A941" s="180">
        <v>17914</v>
      </c>
      <c r="B941" s="172">
        <v>275</v>
      </c>
      <c r="C941" s="203" t="s">
        <v>522</v>
      </c>
      <c r="D941" s="324"/>
      <c r="E941" s="181">
        <v>138111700</v>
      </c>
      <c r="F941" s="326"/>
    </row>
    <row r="942" spans="1:6" ht="15.75" thickBot="1">
      <c r="A942" s="180">
        <v>12922</v>
      </c>
      <c r="B942" s="172">
        <v>311</v>
      </c>
      <c r="C942" s="203" t="s">
        <v>523</v>
      </c>
      <c r="D942" s="323">
        <f>+D919</f>
        <v>1350719300</v>
      </c>
      <c r="E942" s="181">
        <v>4398390</v>
      </c>
      <c r="F942" s="325">
        <f>+F919-E942-E943-E944-E945-E946-E947-E948-E949</f>
        <v>1209777521</v>
      </c>
    </row>
    <row r="943" spans="1:6" ht="15.75" thickBot="1">
      <c r="A943" s="180">
        <v>12957</v>
      </c>
      <c r="B943" s="172">
        <v>311</v>
      </c>
      <c r="C943" s="203" t="s">
        <v>523</v>
      </c>
      <c r="D943" s="327"/>
      <c r="E943" s="181">
        <v>574770</v>
      </c>
      <c r="F943" s="328"/>
    </row>
    <row r="944" spans="1:6" ht="15.75" thickBot="1">
      <c r="A944" s="180">
        <v>12961</v>
      </c>
      <c r="B944" s="172">
        <v>311</v>
      </c>
      <c r="C944" s="203" t="s">
        <v>523</v>
      </c>
      <c r="D944" s="327"/>
      <c r="E944" s="181">
        <v>10448458</v>
      </c>
      <c r="F944" s="328"/>
    </row>
    <row r="945" spans="1:6" ht="15.75" thickBot="1">
      <c r="A945" s="180">
        <v>12954</v>
      </c>
      <c r="B945" s="172">
        <v>311</v>
      </c>
      <c r="C945" s="203" t="s">
        <v>523</v>
      </c>
      <c r="D945" s="327"/>
      <c r="E945" s="181">
        <v>5120340</v>
      </c>
      <c r="F945" s="328"/>
    </row>
    <row r="946" spans="1:6" ht="15.75" thickBot="1">
      <c r="A946" s="180">
        <v>13538</v>
      </c>
      <c r="B946" s="172">
        <v>311</v>
      </c>
      <c r="C946" s="203" t="s">
        <v>523</v>
      </c>
      <c r="D946" s="327"/>
      <c r="E946" s="181">
        <v>12004557</v>
      </c>
      <c r="F946" s="328"/>
    </row>
    <row r="947" spans="1:6" ht="15.75" thickBot="1">
      <c r="A947" s="180">
        <v>13578</v>
      </c>
      <c r="B947" s="172">
        <v>311</v>
      </c>
      <c r="C947" s="203" t="s">
        <v>523</v>
      </c>
      <c r="D947" s="327"/>
      <c r="E947" s="181">
        <v>18176756</v>
      </c>
      <c r="F947" s="328"/>
    </row>
    <row r="948" spans="1:6" ht="15.75" thickBot="1">
      <c r="A948" s="180">
        <v>13589</v>
      </c>
      <c r="B948" s="172">
        <v>311</v>
      </c>
      <c r="C948" s="203" t="s">
        <v>523</v>
      </c>
      <c r="D948" s="327"/>
      <c r="E948" s="181">
        <v>63647100</v>
      </c>
      <c r="F948" s="328"/>
    </row>
    <row r="949" spans="1:6" ht="15.75" thickBot="1">
      <c r="A949" s="180">
        <v>13596</v>
      </c>
      <c r="B949" s="172">
        <v>311</v>
      </c>
      <c r="C949" s="203" t="s">
        <v>523</v>
      </c>
      <c r="D949" s="324"/>
      <c r="E949" s="181">
        <v>10088505</v>
      </c>
      <c r="F949" s="326"/>
    </row>
    <row r="950" spans="1:6" ht="15.75" thickBot="1">
      <c r="A950" s="180">
        <v>12850</v>
      </c>
      <c r="B950" s="172">
        <v>351</v>
      </c>
      <c r="C950" s="203" t="s">
        <v>524</v>
      </c>
      <c r="D950" s="323">
        <v>7672380500</v>
      </c>
      <c r="E950" s="181">
        <v>39877200</v>
      </c>
      <c r="F950" s="325">
        <f>+D950-E950-E951-E952-E953-E954-E955-E956-E957</f>
        <v>7385804080</v>
      </c>
    </row>
    <row r="951" spans="1:6" ht="15.75" thickBot="1">
      <c r="A951" s="180">
        <v>12882</v>
      </c>
      <c r="B951" s="172">
        <v>351</v>
      </c>
      <c r="C951" s="203" t="s">
        <v>524</v>
      </c>
      <c r="D951" s="327"/>
      <c r="E951" s="181">
        <v>34453200</v>
      </c>
      <c r="F951" s="328"/>
    </row>
    <row r="952" spans="1:6" ht="15.75" thickBot="1">
      <c r="A952" s="180">
        <v>18172</v>
      </c>
      <c r="B952" s="172">
        <v>351</v>
      </c>
      <c r="C952" s="203" t="s">
        <v>524</v>
      </c>
      <c r="D952" s="327"/>
      <c r="E952" s="181">
        <v>53790000</v>
      </c>
      <c r="F952" s="328"/>
    </row>
    <row r="953" spans="1:6" ht="15.75" thickBot="1">
      <c r="A953" s="180">
        <v>13642</v>
      </c>
      <c r="B953" s="172">
        <v>351</v>
      </c>
      <c r="C953" s="203" t="s">
        <v>524</v>
      </c>
      <c r="D953" s="327"/>
      <c r="E953" s="181">
        <v>145484370</v>
      </c>
      <c r="F953" s="328"/>
    </row>
    <row r="954" spans="1:6" ht="15.75" thickBot="1">
      <c r="A954" s="180">
        <v>13623</v>
      </c>
      <c r="B954" s="172">
        <v>351</v>
      </c>
      <c r="C954" s="203" t="s">
        <v>524</v>
      </c>
      <c r="D954" s="327"/>
      <c r="E954" s="181">
        <v>6875800</v>
      </c>
      <c r="F954" s="328"/>
    </row>
    <row r="955" spans="1:6" ht="15.75" thickBot="1">
      <c r="A955" s="180">
        <v>13960</v>
      </c>
      <c r="B955" s="172">
        <v>351</v>
      </c>
      <c r="C955" s="203" t="s">
        <v>524</v>
      </c>
      <c r="D955" s="327"/>
      <c r="E955" s="181">
        <v>1445850</v>
      </c>
      <c r="F955" s="328"/>
    </row>
    <row r="956" spans="1:6" ht="15.75" thickBot="1">
      <c r="A956" s="180">
        <v>18148</v>
      </c>
      <c r="B956" s="172">
        <v>351</v>
      </c>
      <c r="C956" s="203" t="s">
        <v>524</v>
      </c>
      <c r="D956" s="327"/>
      <c r="E956" s="181">
        <v>2700000</v>
      </c>
      <c r="F956" s="328"/>
    </row>
    <row r="957" spans="1:6" ht="15.75" thickBot="1">
      <c r="A957" s="180">
        <v>18155</v>
      </c>
      <c r="B957" s="172">
        <v>351</v>
      </c>
      <c r="C957" s="203" t="s">
        <v>524</v>
      </c>
      <c r="D957" s="324"/>
      <c r="E957" s="181">
        <v>1950000</v>
      </c>
      <c r="F957" s="326"/>
    </row>
    <row r="958" spans="1:6" ht="15.75" thickBot="1">
      <c r="A958" s="180">
        <v>13201</v>
      </c>
      <c r="B958" s="172">
        <v>352</v>
      </c>
      <c r="C958" s="203" t="s">
        <v>525</v>
      </c>
      <c r="D958" s="173">
        <f>+D920</f>
        <v>15870733084</v>
      </c>
      <c r="E958" s="181">
        <v>7500000</v>
      </c>
      <c r="F958" s="175">
        <f>+F920-E958</f>
        <v>15646437484</v>
      </c>
    </row>
    <row r="959" spans="1:6" ht="15.75" thickBot="1">
      <c r="A959" s="180">
        <v>13357</v>
      </c>
      <c r="B959" s="172">
        <v>361</v>
      </c>
      <c r="C959" s="203" t="s">
        <v>526</v>
      </c>
      <c r="D959" s="323">
        <v>694200002</v>
      </c>
      <c r="E959" s="181">
        <v>15557849</v>
      </c>
      <c r="F959" s="325">
        <f>+D959-E959-E960</f>
        <v>613398881</v>
      </c>
    </row>
    <row r="960" spans="1:6" ht="15.75" thickBot="1">
      <c r="A960" s="180">
        <v>17890</v>
      </c>
      <c r="B960" s="172">
        <v>361</v>
      </c>
      <c r="C960" s="203" t="s">
        <v>526</v>
      </c>
      <c r="D960" s="324"/>
      <c r="E960" s="181">
        <v>65243272</v>
      </c>
      <c r="F960" s="326"/>
    </row>
    <row r="961" spans="1:6" ht="15.75" thickBot="1">
      <c r="A961" s="329" t="s">
        <v>426</v>
      </c>
      <c r="B961" s="330"/>
      <c r="C961" s="330"/>
      <c r="D961" s="330"/>
      <c r="E961" s="330"/>
      <c r="F961" s="331"/>
    </row>
    <row r="962" spans="1:6" ht="15.75" thickBot="1">
      <c r="A962" s="176">
        <v>23172</v>
      </c>
      <c r="B962" s="177">
        <v>113</v>
      </c>
      <c r="C962" s="204" t="s">
        <v>509</v>
      </c>
      <c r="D962" s="207">
        <f>+D927</f>
        <v>41963964</v>
      </c>
      <c r="E962" s="178">
        <v>2937477</v>
      </c>
      <c r="F962" s="179">
        <f>+F927-E962</f>
        <v>32592013</v>
      </c>
    </row>
    <row r="963" spans="1:6" ht="15.75" thickBot="1">
      <c r="A963" s="180">
        <v>30447</v>
      </c>
      <c r="B963" s="172">
        <v>123</v>
      </c>
      <c r="C963" s="203" t="s">
        <v>510</v>
      </c>
      <c r="D963" s="323">
        <f>+D928</f>
        <v>500000000</v>
      </c>
      <c r="E963" s="181">
        <v>3032100</v>
      </c>
      <c r="F963" s="325">
        <f>+F928-E963-E964</f>
        <v>422187600</v>
      </c>
    </row>
    <row r="964" spans="1:6" ht="15.75" thickBot="1">
      <c r="A964" s="180">
        <v>30445</v>
      </c>
      <c r="B964" s="172">
        <v>123</v>
      </c>
      <c r="C964" s="203" t="s">
        <v>517</v>
      </c>
      <c r="D964" s="324"/>
      <c r="E964" s="181">
        <v>20877400</v>
      </c>
      <c r="F964" s="326"/>
    </row>
    <row r="965" spans="1:6" ht="15.75" thickBot="1">
      <c r="A965" s="180">
        <v>30440</v>
      </c>
      <c r="B965" s="172">
        <v>133</v>
      </c>
      <c r="C965" s="203" t="s">
        <v>518</v>
      </c>
      <c r="D965" s="323">
        <f>+D930</f>
        <v>1625000000</v>
      </c>
      <c r="E965" s="181">
        <v>118620700</v>
      </c>
      <c r="F965" s="325">
        <f>+F930-E965-E966</f>
        <v>1257916900</v>
      </c>
    </row>
    <row r="966" spans="1:6" ht="15.75" thickBot="1">
      <c r="A966" s="180">
        <v>30443</v>
      </c>
      <c r="B966" s="172">
        <v>133</v>
      </c>
      <c r="C966" s="203" t="s">
        <v>518</v>
      </c>
      <c r="D966" s="324"/>
      <c r="E966" s="181">
        <v>6880000</v>
      </c>
      <c r="F966" s="326"/>
    </row>
    <row r="967" spans="1:6" ht="15.75" thickBot="1">
      <c r="A967" s="180">
        <v>30390</v>
      </c>
      <c r="B967" s="172">
        <v>142</v>
      </c>
      <c r="C967" s="203" t="s">
        <v>519</v>
      </c>
      <c r="D967" s="323">
        <f>+D932</f>
        <v>5982805400</v>
      </c>
      <c r="E967" s="181">
        <v>4400000</v>
      </c>
      <c r="F967" s="325">
        <f>+F932-E967-E968</f>
        <v>5151098700</v>
      </c>
    </row>
    <row r="968" spans="1:6" ht="15.75" thickBot="1">
      <c r="A968" s="180">
        <v>30400</v>
      </c>
      <c r="B968" s="172">
        <v>142</v>
      </c>
      <c r="C968" s="203" t="s">
        <v>519</v>
      </c>
      <c r="D968" s="324"/>
      <c r="E968" s="181">
        <v>355862100</v>
      </c>
      <c r="F968" s="326"/>
    </row>
    <row r="969" spans="1:6" ht="26.25" thickBot="1">
      <c r="A969" s="180">
        <v>30135</v>
      </c>
      <c r="B969" s="172">
        <v>148</v>
      </c>
      <c r="C969" s="203" t="s">
        <v>512</v>
      </c>
      <c r="D969" s="173">
        <f>+D934</f>
        <v>183040000</v>
      </c>
      <c r="E969" s="181">
        <v>8800000</v>
      </c>
      <c r="F969" s="175">
        <f>+F934-E969</f>
        <v>147840000</v>
      </c>
    </row>
    <row r="970" spans="1:6" ht="15.75" thickBot="1">
      <c r="A970" s="180">
        <v>23120</v>
      </c>
      <c r="B970" s="172">
        <v>245</v>
      </c>
      <c r="C970" s="203" t="s">
        <v>521</v>
      </c>
      <c r="D970" s="323">
        <f>+D935</f>
        <v>5884000000</v>
      </c>
      <c r="E970" s="181">
        <v>289583333</v>
      </c>
      <c r="F970" s="325">
        <f>+F935-E970-E971</f>
        <v>5105394434</v>
      </c>
    </row>
    <row r="971" spans="1:6" ht="15.75" thickBot="1">
      <c r="A971" s="180">
        <v>29244</v>
      </c>
      <c r="B971" s="172">
        <v>245</v>
      </c>
      <c r="C971" s="203" t="s">
        <v>521</v>
      </c>
      <c r="D971" s="324"/>
      <c r="E971" s="181">
        <v>199438900</v>
      </c>
      <c r="F971" s="326"/>
    </row>
    <row r="972" spans="1:6" ht="15.75" thickBot="1">
      <c r="A972" s="180">
        <v>33192</v>
      </c>
      <c r="B972" s="172">
        <v>248</v>
      </c>
      <c r="C972" s="203" t="s">
        <v>527</v>
      </c>
      <c r="D972" s="323">
        <v>2451700000</v>
      </c>
      <c r="E972" s="181">
        <v>9512950</v>
      </c>
      <c r="F972" s="325">
        <f>+D972-E972-E973-E974</f>
        <v>2371124050</v>
      </c>
    </row>
    <row r="973" spans="1:6" ht="15.75" thickBot="1">
      <c r="A973" s="180">
        <v>33036</v>
      </c>
      <c r="B973" s="172">
        <v>248</v>
      </c>
      <c r="C973" s="203" t="s">
        <v>527</v>
      </c>
      <c r="D973" s="327"/>
      <c r="E973" s="181">
        <v>42480000</v>
      </c>
      <c r="F973" s="328"/>
    </row>
    <row r="974" spans="1:6" ht="15.75" thickBot="1">
      <c r="A974" s="176">
        <v>33219</v>
      </c>
      <c r="B974" s="177">
        <v>248</v>
      </c>
      <c r="C974" s="203" t="s">
        <v>527</v>
      </c>
      <c r="D974" s="324"/>
      <c r="E974" s="181">
        <v>28583000</v>
      </c>
      <c r="F974" s="326"/>
    </row>
    <row r="975" spans="1:6" ht="15.75" thickBot="1">
      <c r="A975" s="180">
        <v>29447</v>
      </c>
      <c r="B975" s="172">
        <v>275</v>
      </c>
      <c r="C975" s="203" t="s">
        <v>522</v>
      </c>
      <c r="D975" s="323">
        <f>+D936</f>
        <v>6858256000</v>
      </c>
      <c r="E975" s="181">
        <v>372234395</v>
      </c>
      <c r="F975" s="325">
        <f>+F936-E975-E976-E977-E978-E979-E980-E981</f>
        <v>5020707045</v>
      </c>
    </row>
    <row r="976" spans="1:6" ht="15.75" thickBot="1">
      <c r="A976" s="180">
        <v>26695</v>
      </c>
      <c r="B976" s="172">
        <v>275</v>
      </c>
      <c r="C976" s="203" t="s">
        <v>522</v>
      </c>
      <c r="D976" s="327"/>
      <c r="E976" s="181">
        <v>175560000</v>
      </c>
      <c r="F976" s="328"/>
    </row>
    <row r="977" spans="1:6" ht="15.75" thickBot="1">
      <c r="A977" s="180">
        <v>29045</v>
      </c>
      <c r="B977" s="172">
        <v>275</v>
      </c>
      <c r="C977" s="203" t="s">
        <v>522</v>
      </c>
      <c r="D977" s="327"/>
      <c r="E977" s="181">
        <v>152341600</v>
      </c>
      <c r="F977" s="328"/>
    </row>
    <row r="978" spans="1:6" ht="15.75" thickBot="1">
      <c r="A978" s="180">
        <v>29419</v>
      </c>
      <c r="B978" s="172">
        <v>275</v>
      </c>
      <c r="C978" s="203" t="s">
        <v>522</v>
      </c>
      <c r="D978" s="327"/>
      <c r="E978" s="181">
        <v>2100000</v>
      </c>
      <c r="F978" s="328"/>
    </row>
    <row r="979" spans="1:6" ht="15.75" thickBot="1">
      <c r="A979" s="180">
        <v>29425</v>
      </c>
      <c r="B979" s="172">
        <v>275</v>
      </c>
      <c r="C979" s="203" t="s">
        <v>522</v>
      </c>
      <c r="D979" s="327"/>
      <c r="E979" s="181">
        <v>203588235</v>
      </c>
      <c r="F979" s="328"/>
    </row>
    <row r="980" spans="1:6" ht="15.75" thickBot="1">
      <c r="A980" s="180">
        <v>29429</v>
      </c>
      <c r="B980" s="172">
        <v>275</v>
      </c>
      <c r="C980" s="203" t="s">
        <v>522</v>
      </c>
      <c r="D980" s="327"/>
      <c r="E980" s="181">
        <v>315000000</v>
      </c>
      <c r="F980" s="328"/>
    </row>
    <row r="981" spans="1:6" ht="15.75" thickBot="1">
      <c r="A981" s="176">
        <v>26695</v>
      </c>
      <c r="B981" s="177">
        <v>275</v>
      </c>
      <c r="C981" s="203" t="s">
        <v>522</v>
      </c>
      <c r="D981" s="324"/>
      <c r="E981" s="181">
        <v>1000000</v>
      </c>
      <c r="F981" s="326"/>
    </row>
    <row r="982" spans="1:6" ht="15.75" thickBot="1">
      <c r="A982" s="180">
        <v>23621</v>
      </c>
      <c r="B982" s="172">
        <v>311</v>
      </c>
      <c r="C982" s="203" t="s">
        <v>523</v>
      </c>
      <c r="D982" s="323">
        <f>+D942</f>
        <v>1350719300</v>
      </c>
      <c r="E982" s="181">
        <v>821100</v>
      </c>
      <c r="F982" s="325">
        <f>+F942-E982-E983-E984-E985-E986-E987</f>
        <v>1184240941</v>
      </c>
    </row>
    <row r="983" spans="1:6" ht="15.75" thickBot="1">
      <c r="A983" s="180">
        <v>23662</v>
      </c>
      <c r="B983" s="172">
        <v>311</v>
      </c>
      <c r="C983" s="203" t="s">
        <v>523</v>
      </c>
      <c r="D983" s="327"/>
      <c r="E983" s="181">
        <v>579770</v>
      </c>
      <c r="F983" s="328"/>
    </row>
    <row r="984" spans="1:6" ht="15.75" thickBot="1">
      <c r="A984" s="180">
        <v>24475</v>
      </c>
      <c r="B984" s="172">
        <v>311</v>
      </c>
      <c r="C984" s="203" t="s">
        <v>523</v>
      </c>
      <c r="D984" s="327"/>
      <c r="E984" s="181">
        <v>1074000</v>
      </c>
      <c r="F984" s="328"/>
    </row>
    <row r="985" spans="1:6" ht="15.75" thickBot="1">
      <c r="A985" s="180">
        <v>29032</v>
      </c>
      <c r="B985" s="172">
        <v>311</v>
      </c>
      <c r="C985" s="203" t="s">
        <v>523</v>
      </c>
      <c r="D985" s="327"/>
      <c r="E985" s="181">
        <v>10663155</v>
      </c>
      <c r="F985" s="328"/>
    </row>
    <row r="986" spans="1:6" ht="15.75" thickBot="1">
      <c r="A986" s="180">
        <v>33088</v>
      </c>
      <c r="B986" s="172">
        <v>311</v>
      </c>
      <c r="C986" s="203" t="s">
        <v>523</v>
      </c>
      <c r="D986" s="327"/>
      <c r="E986" s="181">
        <v>4302275</v>
      </c>
      <c r="F986" s="328"/>
    </row>
    <row r="987" spans="1:6" ht="15.75" thickBot="1">
      <c r="A987" s="180">
        <v>29433</v>
      </c>
      <c r="B987" s="172">
        <v>311</v>
      </c>
      <c r="C987" s="203" t="s">
        <v>523</v>
      </c>
      <c r="D987" s="324"/>
      <c r="E987" s="181">
        <v>8096280</v>
      </c>
      <c r="F987" s="326"/>
    </row>
    <row r="988" spans="1:6" ht="15.75" thickBot="1">
      <c r="A988" s="180">
        <v>23630</v>
      </c>
      <c r="B988" s="172">
        <v>351</v>
      </c>
      <c r="C988" s="203" t="s">
        <v>524</v>
      </c>
      <c r="D988" s="323">
        <f>+D950</f>
        <v>7672380500</v>
      </c>
      <c r="E988" s="181">
        <v>604800</v>
      </c>
      <c r="F988" s="325">
        <f>+F950-E988-E989-E990-E991-E992-E993</f>
        <v>7110082680</v>
      </c>
    </row>
    <row r="989" spans="1:6" ht="15.75" thickBot="1">
      <c r="A989" s="180">
        <v>23754</v>
      </c>
      <c r="B989" s="172">
        <v>351</v>
      </c>
      <c r="C989" s="203" t="s">
        <v>524</v>
      </c>
      <c r="D989" s="327"/>
      <c r="E989" s="181">
        <v>502800</v>
      </c>
      <c r="F989" s="328"/>
    </row>
    <row r="990" spans="1:6" ht="15.75" thickBot="1">
      <c r="A990" s="180">
        <v>23759</v>
      </c>
      <c r="B990" s="172">
        <v>351</v>
      </c>
      <c r="C990" s="203" t="s">
        <v>524</v>
      </c>
      <c r="D990" s="327"/>
      <c r="E990" s="181">
        <v>12273800</v>
      </c>
      <c r="F990" s="328"/>
    </row>
    <row r="991" spans="1:6" ht="15.75" thickBot="1">
      <c r="A991" s="180">
        <v>23765</v>
      </c>
      <c r="B991" s="172">
        <v>351</v>
      </c>
      <c r="C991" s="203" t="s">
        <v>524</v>
      </c>
      <c r="D991" s="327"/>
      <c r="E991" s="181">
        <v>107600000</v>
      </c>
      <c r="F991" s="328"/>
    </row>
    <row r="992" spans="1:6" ht="15.75" thickBot="1">
      <c r="A992" s="180">
        <v>33232</v>
      </c>
      <c r="B992" s="172">
        <v>351</v>
      </c>
      <c r="C992" s="203" t="s">
        <v>524</v>
      </c>
      <c r="D992" s="327"/>
      <c r="E992" s="181">
        <v>150150000</v>
      </c>
      <c r="F992" s="328"/>
    </row>
    <row r="993" spans="1:6" ht="15.75" thickBot="1">
      <c r="A993" s="180">
        <v>29223</v>
      </c>
      <c r="B993" s="172">
        <v>351</v>
      </c>
      <c r="C993" s="203" t="s">
        <v>524</v>
      </c>
      <c r="D993" s="324"/>
      <c r="E993" s="181">
        <v>4590000</v>
      </c>
      <c r="F993" s="326"/>
    </row>
    <row r="994" spans="1:6" ht="15.75" thickBot="1">
      <c r="A994" s="180">
        <v>23646</v>
      </c>
      <c r="B994" s="172">
        <v>352</v>
      </c>
      <c r="C994" s="203" t="s">
        <v>525</v>
      </c>
      <c r="D994" s="323">
        <f>+D958</f>
        <v>15870733084</v>
      </c>
      <c r="E994" s="181">
        <v>435927565</v>
      </c>
      <c r="F994" s="325">
        <f>+F958-E994-E995-E996-E997-E998-E999-E1000-E1001-E1002-E1003</f>
        <v>14891653599</v>
      </c>
    </row>
    <row r="995" spans="1:6" ht="15.75" thickBot="1">
      <c r="A995" s="180">
        <v>23653</v>
      </c>
      <c r="B995" s="172">
        <v>352</v>
      </c>
      <c r="C995" s="203" t="s">
        <v>525</v>
      </c>
      <c r="D995" s="327"/>
      <c r="E995" s="181">
        <v>50753420</v>
      </c>
      <c r="F995" s="328"/>
    </row>
    <row r="996" spans="1:6" ht="15.75" thickBot="1">
      <c r="A996" s="180">
        <v>24599</v>
      </c>
      <c r="B996" s="172">
        <v>352</v>
      </c>
      <c r="C996" s="203" t="s">
        <v>525</v>
      </c>
      <c r="D996" s="327"/>
      <c r="E996" s="181">
        <v>1520000</v>
      </c>
      <c r="F996" s="328"/>
    </row>
    <row r="997" spans="1:6" ht="15.75" thickBot="1">
      <c r="A997" s="180">
        <v>23727</v>
      </c>
      <c r="B997" s="172">
        <v>352</v>
      </c>
      <c r="C997" s="203" t="s">
        <v>525</v>
      </c>
      <c r="D997" s="327"/>
      <c r="E997" s="181">
        <v>280500</v>
      </c>
      <c r="F997" s="328"/>
    </row>
    <row r="998" spans="1:6" ht="15.75" thickBot="1">
      <c r="A998" s="180">
        <v>23731</v>
      </c>
      <c r="B998" s="172">
        <v>352</v>
      </c>
      <c r="C998" s="203" t="s">
        <v>525</v>
      </c>
      <c r="D998" s="327"/>
      <c r="E998" s="181">
        <v>1728300</v>
      </c>
      <c r="F998" s="328"/>
    </row>
    <row r="999" spans="1:6" ht="15.75" thickBot="1">
      <c r="A999" s="180">
        <v>24483</v>
      </c>
      <c r="B999" s="172">
        <v>352</v>
      </c>
      <c r="C999" s="203" t="s">
        <v>525</v>
      </c>
      <c r="D999" s="327"/>
      <c r="E999" s="181">
        <v>61250000</v>
      </c>
      <c r="F999" s="328"/>
    </row>
    <row r="1000" spans="1:6" ht="15.75" thickBot="1">
      <c r="A1000" s="180">
        <v>33002</v>
      </c>
      <c r="B1000" s="172">
        <v>352</v>
      </c>
      <c r="C1000" s="203" t="s">
        <v>525</v>
      </c>
      <c r="D1000" s="327"/>
      <c r="E1000" s="181">
        <v>73000000</v>
      </c>
      <c r="F1000" s="328"/>
    </row>
    <row r="1001" spans="1:6" ht="15.75" thickBot="1">
      <c r="A1001" s="180">
        <v>33004</v>
      </c>
      <c r="B1001" s="172">
        <v>352</v>
      </c>
      <c r="C1001" s="203" t="s">
        <v>525</v>
      </c>
      <c r="D1001" s="327"/>
      <c r="E1001" s="181">
        <v>4670000</v>
      </c>
      <c r="F1001" s="328"/>
    </row>
    <row r="1002" spans="1:6" ht="15.75" thickBot="1">
      <c r="A1002" s="180">
        <v>33220</v>
      </c>
      <c r="B1002" s="172">
        <v>352</v>
      </c>
      <c r="C1002" s="203" t="s">
        <v>525</v>
      </c>
      <c r="D1002" s="327"/>
      <c r="E1002" s="181">
        <v>107854000</v>
      </c>
      <c r="F1002" s="328"/>
    </row>
    <row r="1003" spans="1:6" ht="15.75" thickBot="1">
      <c r="A1003" s="176">
        <v>33236</v>
      </c>
      <c r="B1003" s="177">
        <v>352</v>
      </c>
      <c r="C1003" s="203" t="s">
        <v>525</v>
      </c>
      <c r="D1003" s="324"/>
      <c r="E1003" s="181">
        <v>17800100</v>
      </c>
      <c r="F1003" s="326"/>
    </row>
    <row r="1004" spans="1:6" ht="26.25" thickBot="1">
      <c r="A1004" s="180">
        <v>21527</v>
      </c>
      <c r="B1004" s="172">
        <v>358</v>
      </c>
      <c r="C1004" s="203" t="s">
        <v>515</v>
      </c>
      <c r="D1004" s="323">
        <f>+D921</f>
        <v>9229901425</v>
      </c>
      <c r="E1004" s="181">
        <v>202459500</v>
      </c>
      <c r="F1004" s="325">
        <f>+F921-E1004-E1005-E1006-E1007-E1008-E1009-E1010-E1011-E1012-E1013-E1014-E1015-E1016-E1017-E1018-E1019-E1020-E1021-E1022-E1023-E1024-E1025</f>
        <v>6834983584</v>
      </c>
    </row>
    <row r="1005" spans="1:6" ht="26.25" thickBot="1">
      <c r="A1005" s="180">
        <v>21528</v>
      </c>
      <c r="B1005" s="172">
        <v>358</v>
      </c>
      <c r="C1005" s="203" t="s">
        <v>515</v>
      </c>
      <c r="D1005" s="327"/>
      <c r="E1005" s="181">
        <v>158666000</v>
      </c>
      <c r="F1005" s="328"/>
    </row>
    <row r="1006" spans="1:6" ht="26.25" thickBot="1">
      <c r="A1006" s="180">
        <v>21533</v>
      </c>
      <c r="B1006" s="172">
        <v>358</v>
      </c>
      <c r="C1006" s="203" t="s">
        <v>515</v>
      </c>
      <c r="D1006" s="327"/>
      <c r="E1006" s="181">
        <v>43226400</v>
      </c>
      <c r="F1006" s="328"/>
    </row>
    <row r="1007" spans="1:6" ht="26.25" thickBot="1">
      <c r="A1007" s="180">
        <v>21537</v>
      </c>
      <c r="B1007" s="172">
        <v>358</v>
      </c>
      <c r="C1007" s="203" t="s">
        <v>515</v>
      </c>
      <c r="D1007" s="327"/>
      <c r="E1007" s="181">
        <v>4345000</v>
      </c>
      <c r="F1007" s="328"/>
    </row>
    <row r="1008" spans="1:6" ht="26.25" thickBot="1">
      <c r="A1008" s="180">
        <v>21540</v>
      </c>
      <c r="B1008" s="172">
        <v>358</v>
      </c>
      <c r="C1008" s="203" t="s">
        <v>515</v>
      </c>
      <c r="D1008" s="327"/>
      <c r="E1008" s="181">
        <v>111244492</v>
      </c>
      <c r="F1008" s="328"/>
    </row>
    <row r="1009" spans="1:6" ht="26.25" thickBot="1">
      <c r="A1009" s="180">
        <v>21542</v>
      </c>
      <c r="B1009" s="172">
        <v>358</v>
      </c>
      <c r="C1009" s="203" t="s">
        <v>515</v>
      </c>
      <c r="D1009" s="327"/>
      <c r="E1009" s="181">
        <v>28600000</v>
      </c>
      <c r="F1009" s="328"/>
    </row>
    <row r="1010" spans="1:6" ht="26.25" thickBot="1">
      <c r="A1010" s="180">
        <v>21543</v>
      </c>
      <c r="B1010" s="172">
        <v>358</v>
      </c>
      <c r="C1010" s="203" t="s">
        <v>515</v>
      </c>
      <c r="D1010" s="327"/>
      <c r="E1010" s="181">
        <v>31825000</v>
      </c>
      <c r="F1010" s="328"/>
    </row>
    <row r="1011" spans="1:6" ht="26.25" thickBot="1">
      <c r="A1011" s="180">
        <v>21544</v>
      </c>
      <c r="B1011" s="172">
        <v>358</v>
      </c>
      <c r="C1011" s="203" t="s">
        <v>515</v>
      </c>
      <c r="D1011" s="327"/>
      <c r="E1011" s="181">
        <v>84878558</v>
      </c>
      <c r="F1011" s="328"/>
    </row>
    <row r="1012" spans="1:6" ht="26.25" thickBot="1">
      <c r="A1012" s="180">
        <v>23615</v>
      </c>
      <c r="B1012" s="172">
        <v>358</v>
      </c>
      <c r="C1012" s="203" t="s">
        <v>515</v>
      </c>
      <c r="D1012" s="327"/>
      <c r="E1012" s="181">
        <v>11913000</v>
      </c>
      <c r="F1012" s="328"/>
    </row>
    <row r="1013" spans="1:6" ht="26.25" thickBot="1">
      <c r="A1013" s="180">
        <v>23735</v>
      </c>
      <c r="B1013" s="172">
        <v>358</v>
      </c>
      <c r="C1013" s="203" t="s">
        <v>515</v>
      </c>
      <c r="D1013" s="327"/>
      <c r="E1013" s="181">
        <v>39069000</v>
      </c>
      <c r="F1013" s="328"/>
    </row>
    <row r="1014" spans="1:6" ht="26.25" thickBot="1">
      <c r="A1014" s="180">
        <v>23739</v>
      </c>
      <c r="B1014" s="172">
        <v>358</v>
      </c>
      <c r="C1014" s="203" t="s">
        <v>515</v>
      </c>
      <c r="D1014" s="327"/>
      <c r="E1014" s="181">
        <v>91092991</v>
      </c>
      <c r="F1014" s="328"/>
    </row>
    <row r="1015" spans="1:6" ht="26.25" thickBot="1">
      <c r="A1015" s="180">
        <v>23745</v>
      </c>
      <c r="B1015" s="172">
        <v>358</v>
      </c>
      <c r="C1015" s="203" t="s">
        <v>515</v>
      </c>
      <c r="D1015" s="327"/>
      <c r="E1015" s="181">
        <v>15200000</v>
      </c>
      <c r="F1015" s="328"/>
    </row>
    <row r="1016" spans="1:6" ht="26.25" thickBot="1">
      <c r="A1016" s="180">
        <v>23757</v>
      </c>
      <c r="B1016" s="172">
        <v>358</v>
      </c>
      <c r="C1016" s="203" t="s">
        <v>515</v>
      </c>
      <c r="D1016" s="327"/>
      <c r="E1016" s="181">
        <v>6127000</v>
      </c>
      <c r="F1016" s="328"/>
    </row>
    <row r="1017" spans="1:6" ht="26.25" thickBot="1">
      <c r="A1017" s="180">
        <v>24485</v>
      </c>
      <c r="B1017" s="172">
        <v>358</v>
      </c>
      <c r="C1017" s="203" t="s">
        <v>515</v>
      </c>
      <c r="D1017" s="327"/>
      <c r="E1017" s="181">
        <v>86300000</v>
      </c>
      <c r="F1017" s="328"/>
    </row>
    <row r="1018" spans="1:6" ht="26.25" thickBot="1">
      <c r="A1018" s="180">
        <v>24491</v>
      </c>
      <c r="B1018" s="172">
        <v>358</v>
      </c>
      <c r="C1018" s="203" t="s">
        <v>515</v>
      </c>
      <c r="D1018" s="327"/>
      <c r="E1018" s="181">
        <v>73005000</v>
      </c>
      <c r="F1018" s="328"/>
    </row>
    <row r="1019" spans="1:6" ht="26.25" thickBot="1">
      <c r="A1019" s="180">
        <v>24494</v>
      </c>
      <c r="B1019" s="172">
        <v>358</v>
      </c>
      <c r="C1019" s="203" t="s">
        <v>515</v>
      </c>
      <c r="D1019" s="327"/>
      <c r="E1019" s="181">
        <v>76450000</v>
      </c>
      <c r="F1019" s="328"/>
    </row>
    <row r="1020" spans="1:6" ht="26.25" thickBot="1">
      <c r="A1020" s="180">
        <v>29491</v>
      </c>
      <c r="B1020" s="172">
        <v>358</v>
      </c>
      <c r="C1020" s="203" t="s">
        <v>515</v>
      </c>
      <c r="D1020" s="327"/>
      <c r="E1020" s="181">
        <v>360980000</v>
      </c>
      <c r="F1020" s="328"/>
    </row>
    <row r="1021" spans="1:6" ht="26.25" thickBot="1">
      <c r="A1021" s="180">
        <v>29774</v>
      </c>
      <c r="B1021" s="172">
        <v>358</v>
      </c>
      <c r="C1021" s="203" t="s">
        <v>515</v>
      </c>
      <c r="D1021" s="327"/>
      <c r="E1021" s="181">
        <v>250966800</v>
      </c>
      <c r="F1021" s="328"/>
    </row>
    <row r="1022" spans="1:6" ht="26.25" thickBot="1">
      <c r="A1022" s="180">
        <v>29236</v>
      </c>
      <c r="B1022" s="172">
        <v>358</v>
      </c>
      <c r="C1022" s="203" t="s">
        <v>515</v>
      </c>
      <c r="D1022" s="327"/>
      <c r="E1022" s="181">
        <v>444370000</v>
      </c>
      <c r="F1022" s="328"/>
    </row>
    <row r="1023" spans="1:6" ht="26.25" thickBot="1">
      <c r="A1023" s="180">
        <v>29420</v>
      </c>
      <c r="B1023" s="172">
        <v>358</v>
      </c>
      <c r="C1023" s="203" t="s">
        <v>515</v>
      </c>
      <c r="D1023" s="327"/>
      <c r="E1023" s="181">
        <v>71550000</v>
      </c>
      <c r="F1023" s="328"/>
    </row>
    <row r="1024" spans="1:6" ht="26.25" thickBot="1">
      <c r="A1024" s="180">
        <v>33223</v>
      </c>
      <c r="B1024" s="172">
        <v>358</v>
      </c>
      <c r="C1024" s="203" t="s">
        <v>515</v>
      </c>
      <c r="D1024" s="327"/>
      <c r="E1024" s="181">
        <v>4050000</v>
      </c>
      <c r="F1024" s="328"/>
    </row>
    <row r="1025" spans="1:6" ht="26.25" thickBot="1">
      <c r="A1025" s="176">
        <v>33221</v>
      </c>
      <c r="B1025" s="177">
        <v>358</v>
      </c>
      <c r="C1025" s="203" t="s">
        <v>515</v>
      </c>
      <c r="D1025" s="324"/>
      <c r="E1025" s="181">
        <v>70000000</v>
      </c>
      <c r="F1025" s="326"/>
    </row>
    <row r="1026" spans="1:6" ht="15.75" thickBot="1">
      <c r="A1026" s="180">
        <v>31332</v>
      </c>
      <c r="B1026" s="172">
        <v>361</v>
      </c>
      <c r="C1026" s="203" t="s">
        <v>526</v>
      </c>
      <c r="D1026" s="173">
        <f>+D959</f>
        <v>694200002</v>
      </c>
      <c r="E1026" s="181">
        <v>35000000</v>
      </c>
      <c r="F1026" s="175">
        <f>+F959-E1026</f>
        <v>578398881</v>
      </c>
    </row>
    <row r="1027" spans="1:6" ht="15.75" thickBot="1">
      <c r="A1027" s="180">
        <v>29051</v>
      </c>
      <c r="B1027" s="172">
        <v>535</v>
      </c>
      <c r="C1027" s="203" t="s">
        <v>528</v>
      </c>
      <c r="D1027" s="173">
        <v>5359996063</v>
      </c>
      <c r="E1027" s="181">
        <v>634514640</v>
      </c>
      <c r="F1027" s="175">
        <f>+D1027-E1027</f>
        <v>4725481423</v>
      </c>
    </row>
    <row r="1028" spans="1:6" ht="15.75" thickBot="1">
      <c r="A1028" s="180">
        <v>33095</v>
      </c>
      <c r="B1028" s="172">
        <v>541</v>
      </c>
      <c r="C1028" s="203" t="s">
        <v>516</v>
      </c>
      <c r="D1028" s="173">
        <v>300000000</v>
      </c>
      <c r="E1028" s="181">
        <v>4619668</v>
      </c>
      <c r="F1028" s="175">
        <f>+F925-E1028</f>
        <v>242542002</v>
      </c>
    </row>
    <row r="1029" spans="1:6" ht="15.75" thickBot="1">
      <c r="A1029" s="180">
        <v>33214</v>
      </c>
      <c r="B1029" s="172">
        <v>595</v>
      </c>
      <c r="C1029" s="203" t="s">
        <v>529</v>
      </c>
      <c r="D1029" s="173">
        <v>300000750</v>
      </c>
      <c r="E1029" s="181">
        <v>199983470</v>
      </c>
      <c r="F1029" s="175">
        <f>+D1029-E1029</f>
        <v>100017280</v>
      </c>
    </row>
    <row r="1030" spans="1:6" ht="15.75" thickBot="1">
      <c r="A1030" s="311" t="s">
        <v>532</v>
      </c>
      <c r="B1030" s="311"/>
      <c r="C1030" s="311"/>
      <c r="D1030" s="311"/>
      <c r="E1030" s="311"/>
      <c r="F1030" s="311"/>
    </row>
    <row r="1031" spans="1:6" ht="15.75" thickBot="1">
      <c r="A1031" s="312" t="s">
        <v>430</v>
      </c>
      <c r="B1031" s="313"/>
      <c r="C1031" s="313"/>
      <c r="D1031" s="313"/>
      <c r="E1031" s="313"/>
      <c r="F1031" s="314"/>
    </row>
    <row r="1032" spans="1:6" ht="15.75" thickBot="1">
      <c r="A1032" s="39">
        <v>5524</v>
      </c>
      <c r="B1032" s="58">
        <v>133</v>
      </c>
      <c r="C1032" s="58" t="s">
        <v>533</v>
      </c>
      <c r="D1032" s="41">
        <v>1560000000</v>
      </c>
      <c r="E1032" s="41">
        <v>119000000</v>
      </c>
      <c r="F1032" s="60">
        <f>+D1032-E1032</f>
        <v>1441000000</v>
      </c>
    </row>
    <row r="1033" spans="1:6" ht="15.75" thickBot="1">
      <c r="A1033" s="39">
        <v>5526</v>
      </c>
      <c r="B1033" s="58">
        <v>232</v>
      </c>
      <c r="C1033" s="58" t="s">
        <v>423</v>
      </c>
      <c r="D1033" s="41">
        <v>600000000</v>
      </c>
      <c r="E1033" s="41">
        <v>46144400</v>
      </c>
      <c r="F1033" s="60">
        <f>+D1033-E1033</f>
        <v>553855600</v>
      </c>
    </row>
    <row r="1034" spans="1:6" ht="30.75" thickBot="1">
      <c r="A1034" s="39">
        <v>5527</v>
      </c>
      <c r="B1034" s="58">
        <v>245</v>
      </c>
      <c r="C1034" s="162" t="s">
        <v>534</v>
      </c>
      <c r="D1034" s="182">
        <v>1219999992</v>
      </c>
      <c r="E1034" s="60">
        <v>101666666</v>
      </c>
      <c r="F1034" s="60">
        <v>609999996</v>
      </c>
    </row>
    <row r="1035" spans="1:6" ht="15.75" thickBot="1">
      <c r="A1035" s="39">
        <v>5528</v>
      </c>
      <c r="B1035" s="58">
        <v>211</v>
      </c>
      <c r="C1035" s="58" t="s">
        <v>535</v>
      </c>
      <c r="D1035" s="41">
        <v>480000000</v>
      </c>
      <c r="E1035" s="60">
        <v>1014000</v>
      </c>
      <c r="F1035" s="60">
        <f>+D1035-E1035</f>
        <v>478986000</v>
      </c>
    </row>
    <row r="1036" spans="1:6" ht="15.75" thickBot="1">
      <c r="A1036" s="39">
        <v>5529</v>
      </c>
      <c r="B1036" s="58">
        <v>543</v>
      </c>
      <c r="C1036" s="162" t="s">
        <v>536</v>
      </c>
      <c r="D1036" s="41">
        <v>207165000</v>
      </c>
      <c r="E1036" s="60">
        <v>207165000</v>
      </c>
      <c r="F1036" s="60">
        <f>+D1036-E1036</f>
        <v>0</v>
      </c>
    </row>
    <row r="1037" spans="1:6" ht="15.75" thickBot="1">
      <c r="A1037" s="39">
        <v>5530</v>
      </c>
      <c r="B1037" s="58">
        <v>543</v>
      </c>
      <c r="C1037" s="162" t="s">
        <v>536</v>
      </c>
      <c r="D1037" s="161">
        <v>113810000</v>
      </c>
      <c r="E1037" s="161">
        <v>113810000</v>
      </c>
      <c r="F1037" s="60">
        <f>+D1037-E1037</f>
        <v>0</v>
      </c>
    </row>
    <row r="1038" spans="1:6" ht="15.75" thickBot="1">
      <c r="A1038" s="39">
        <v>5534</v>
      </c>
      <c r="B1038" s="58">
        <v>211</v>
      </c>
      <c r="C1038" s="58" t="s">
        <v>537</v>
      </c>
      <c r="D1038" s="41">
        <v>480000000</v>
      </c>
      <c r="E1038" s="60">
        <v>43900000</v>
      </c>
      <c r="F1038" s="60">
        <f>+F1035-E1038</f>
        <v>435086000</v>
      </c>
    </row>
    <row r="1039" spans="1:6" ht="15.75" thickBot="1">
      <c r="A1039" s="305" t="s">
        <v>538</v>
      </c>
      <c r="B1039" s="306"/>
      <c r="C1039" s="306"/>
      <c r="D1039" s="306"/>
      <c r="E1039" s="306"/>
      <c r="F1039" s="307"/>
    </row>
    <row r="1040" spans="1:6" ht="15.75" thickBot="1">
      <c r="A1040" s="39">
        <v>13878</v>
      </c>
      <c r="B1040" s="58">
        <v>211</v>
      </c>
      <c r="C1040" s="58" t="s">
        <v>535</v>
      </c>
      <c r="D1040" s="41">
        <v>480000000</v>
      </c>
      <c r="E1040" s="41">
        <v>1151000</v>
      </c>
      <c r="F1040" s="60">
        <f>+F1038-E1040</f>
        <v>433935000</v>
      </c>
    </row>
    <row r="1041" spans="1:6" ht="30.75" thickBot="1">
      <c r="A1041" s="39">
        <v>13879</v>
      </c>
      <c r="B1041" s="58">
        <v>288</v>
      </c>
      <c r="C1041" s="162" t="s">
        <v>539</v>
      </c>
      <c r="D1041" s="108">
        <v>82880000</v>
      </c>
      <c r="E1041" s="41">
        <v>7727273</v>
      </c>
      <c r="F1041" s="60">
        <v>10032705</v>
      </c>
    </row>
    <row r="1042" spans="1:6" ht="30.75" thickBot="1">
      <c r="A1042" s="39">
        <v>13880</v>
      </c>
      <c r="B1042" s="58">
        <v>244</v>
      </c>
      <c r="C1042" s="162" t="s">
        <v>540</v>
      </c>
      <c r="D1042" s="108">
        <v>109000000</v>
      </c>
      <c r="E1042" s="60">
        <v>9291100</v>
      </c>
      <c r="F1042" s="60">
        <v>17234300</v>
      </c>
    </row>
    <row r="1043" spans="1:6" ht="30.75" thickBot="1">
      <c r="A1043" s="39">
        <v>13881</v>
      </c>
      <c r="B1043" s="58">
        <v>245</v>
      </c>
      <c r="C1043" s="162" t="s">
        <v>541</v>
      </c>
      <c r="D1043" s="183">
        <v>5000000</v>
      </c>
      <c r="E1043" s="60">
        <v>2476800</v>
      </c>
      <c r="F1043" s="60">
        <f>+D1043-E1043</f>
        <v>2523200</v>
      </c>
    </row>
    <row r="1044" spans="1:6" ht="15.75" thickBot="1">
      <c r="A1044" s="39">
        <v>17930</v>
      </c>
      <c r="B1044" s="58">
        <v>133</v>
      </c>
      <c r="C1044" s="58" t="s">
        <v>533</v>
      </c>
      <c r="D1044" s="41">
        <v>1560000000</v>
      </c>
      <c r="E1044" s="60">
        <v>141000000</v>
      </c>
      <c r="F1044" s="60">
        <f>+F1032-E1044</f>
        <v>1300000000</v>
      </c>
    </row>
    <row r="1045" spans="1:6" ht="15.75" thickBot="1">
      <c r="A1045" s="144">
        <v>17944</v>
      </c>
      <c r="B1045" s="154">
        <v>233</v>
      </c>
      <c r="C1045" s="154" t="s">
        <v>542</v>
      </c>
      <c r="D1045" s="158">
        <v>420000000</v>
      </c>
      <c r="E1045" s="156">
        <v>32000000</v>
      </c>
      <c r="F1045" s="156">
        <f>+D1045-E1045</f>
        <v>388000000</v>
      </c>
    </row>
    <row r="1046" spans="1:6" ht="15.75" thickBot="1">
      <c r="A1046" s="144">
        <v>17960</v>
      </c>
      <c r="B1046" s="154">
        <v>212</v>
      </c>
      <c r="C1046" s="154" t="s">
        <v>543</v>
      </c>
      <c r="D1046" s="158">
        <v>96000000</v>
      </c>
      <c r="E1046" s="156">
        <v>26000000</v>
      </c>
      <c r="F1046" s="156">
        <f>+D1046-E1046</f>
        <v>70000000</v>
      </c>
    </row>
    <row r="1047" spans="1:6" ht="15.75" thickBot="1">
      <c r="A1047" s="144">
        <v>17970</v>
      </c>
      <c r="B1047" s="154">
        <v>211</v>
      </c>
      <c r="C1047" s="154" t="s">
        <v>537</v>
      </c>
      <c r="D1047" s="41">
        <v>480000000</v>
      </c>
      <c r="E1047" s="156">
        <v>38935000</v>
      </c>
      <c r="F1047" s="156">
        <f>+F1040-E1047</f>
        <v>395000000</v>
      </c>
    </row>
    <row r="1048" spans="1:6" ht="15.75" thickBot="1">
      <c r="A1048" s="144">
        <v>17979</v>
      </c>
      <c r="B1048" s="154">
        <v>361</v>
      </c>
      <c r="C1048" s="154" t="s">
        <v>544</v>
      </c>
      <c r="D1048" s="182">
        <v>1508460000</v>
      </c>
      <c r="E1048" s="156">
        <v>94242858</v>
      </c>
      <c r="F1048" s="156">
        <f>+D1048-E1048</f>
        <v>1414217142</v>
      </c>
    </row>
    <row r="1049" spans="1:6" ht="15.75" thickBot="1">
      <c r="A1049" s="305" t="s">
        <v>545</v>
      </c>
      <c r="B1049" s="306"/>
      <c r="C1049" s="306"/>
      <c r="D1049" s="306"/>
      <c r="E1049" s="306"/>
      <c r="F1049" s="307"/>
    </row>
    <row r="1050" spans="1:6" ht="15.75" thickBot="1">
      <c r="A1050" s="144">
        <v>27075</v>
      </c>
      <c r="B1050" s="154">
        <v>233</v>
      </c>
      <c r="C1050" s="154" t="s">
        <v>542</v>
      </c>
      <c r="D1050" s="158">
        <v>420000000</v>
      </c>
      <c r="E1050" s="156">
        <v>32000000</v>
      </c>
      <c r="F1050" s="156">
        <f>+F1045-E1050</f>
        <v>356000000</v>
      </c>
    </row>
    <row r="1051" spans="1:6" ht="15.75" thickBot="1">
      <c r="A1051" s="144">
        <v>27078</v>
      </c>
      <c r="B1051" s="154">
        <v>133</v>
      </c>
      <c r="C1051" s="154" t="s">
        <v>533</v>
      </c>
      <c r="D1051" s="41">
        <v>1560000000</v>
      </c>
      <c r="E1051" s="156">
        <v>129970000</v>
      </c>
      <c r="F1051" s="156">
        <f>+F1044-E1051</f>
        <v>1170030000</v>
      </c>
    </row>
    <row r="1052" spans="1:6" ht="15.75" thickBot="1">
      <c r="A1052" s="144">
        <v>30469</v>
      </c>
      <c r="B1052" s="154">
        <v>211</v>
      </c>
      <c r="C1052" s="154" t="s">
        <v>537</v>
      </c>
      <c r="D1052" s="41">
        <v>480000000</v>
      </c>
      <c r="E1052" s="156">
        <v>38850000</v>
      </c>
      <c r="F1052" s="156">
        <f>+F1047-E1052</f>
        <v>356150000</v>
      </c>
    </row>
    <row r="1053" spans="1:6" ht="15.75" thickBot="1">
      <c r="A1053" s="144">
        <v>30471</v>
      </c>
      <c r="B1053" s="154">
        <v>212</v>
      </c>
      <c r="C1053" s="154" t="s">
        <v>543</v>
      </c>
      <c r="D1053" s="158">
        <v>96000000</v>
      </c>
      <c r="E1053" s="150">
        <v>8000000</v>
      </c>
      <c r="F1053" s="156">
        <f>+F1046-E1053</f>
        <v>62000000</v>
      </c>
    </row>
    <row r="1054" spans="1:6" ht="15.75" thickBot="1">
      <c r="A1054" s="144">
        <v>30472</v>
      </c>
      <c r="B1054" s="154">
        <v>211</v>
      </c>
      <c r="C1054" s="58" t="s">
        <v>535</v>
      </c>
      <c r="D1054" s="41">
        <v>480000000</v>
      </c>
      <c r="E1054" s="150">
        <v>1129000</v>
      </c>
      <c r="F1054" s="156">
        <f>+F1052-E1054</f>
        <v>355021000</v>
      </c>
    </row>
    <row r="1055" spans="1:6" ht="30.75" thickBot="1">
      <c r="A1055" s="144">
        <v>30473</v>
      </c>
      <c r="B1055" s="154">
        <v>288</v>
      </c>
      <c r="C1055" s="162" t="s">
        <v>539</v>
      </c>
      <c r="D1055" s="182">
        <v>82880000</v>
      </c>
      <c r="E1055" s="156">
        <v>6184732</v>
      </c>
      <c r="F1055" s="156">
        <f>+F1041-E1055</f>
        <v>3847973</v>
      </c>
    </row>
    <row r="1056" spans="1:6" ht="15.75" thickBot="1">
      <c r="A1056" s="144">
        <v>30474</v>
      </c>
      <c r="B1056" s="154">
        <v>342</v>
      </c>
      <c r="C1056" s="163" t="s">
        <v>546</v>
      </c>
      <c r="D1056" s="108">
        <v>285659320</v>
      </c>
      <c r="E1056" s="156">
        <v>285659320</v>
      </c>
      <c r="F1056" s="156">
        <f>+D1056-E1056</f>
        <v>0</v>
      </c>
    </row>
    <row r="1057" spans="1:6" ht="30.75" thickBot="1">
      <c r="A1057" s="144">
        <v>30475</v>
      </c>
      <c r="B1057" s="154">
        <v>245</v>
      </c>
      <c r="C1057" s="162" t="s">
        <v>534</v>
      </c>
      <c r="D1057" s="182">
        <v>1219999992</v>
      </c>
      <c r="E1057" s="156">
        <v>101666666</v>
      </c>
      <c r="F1057" s="156">
        <f>+F1034-E1057</f>
        <v>508333330</v>
      </c>
    </row>
    <row r="1058" spans="1:6" ht="15.75" thickBot="1">
      <c r="A1058" s="144">
        <v>30476</v>
      </c>
      <c r="B1058" s="154">
        <v>311</v>
      </c>
      <c r="C1058" s="154" t="s">
        <v>547</v>
      </c>
      <c r="D1058" s="108">
        <v>1160000</v>
      </c>
      <c r="E1058" s="108">
        <v>1160000</v>
      </c>
      <c r="F1058" s="156">
        <f>+D1058-E1058</f>
        <v>0</v>
      </c>
    </row>
    <row r="1059" spans="1:6" ht="15.75" thickBot="1">
      <c r="A1059" s="144">
        <v>30477</v>
      </c>
      <c r="B1059" s="154">
        <v>311</v>
      </c>
      <c r="C1059" s="154" t="s">
        <v>547</v>
      </c>
      <c r="D1059" s="108">
        <v>31683890</v>
      </c>
      <c r="E1059" s="150">
        <v>1413000</v>
      </c>
      <c r="F1059" s="156">
        <f>+D1059-E1059</f>
        <v>30270890</v>
      </c>
    </row>
    <row r="1060" spans="1:6" ht="15.75" thickBot="1">
      <c r="A1060" s="144">
        <v>30478</v>
      </c>
      <c r="B1060" s="154">
        <v>251</v>
      </c>
      <c r="C1060" s="163" t="s">
        <v>548</v>
      </c>
      <c r="D1060" s="108">
        <v>55000000</v>
      </c>
      <c r="E1060" s="150">
        <v>22000000</v>
      </c>
      <c r="F1060" s="156">
        <v>22000000</v>
      </c>
    </row>
    <row r="1061" spans="1:6" ht="15.75" thickBot="1">
      <c r="A1061" s="144">
        <v>30479</v>
      </c>
      <c r="B1061" s="154">
        <v>392</v>
      </c>
      <c r="C1061" s="154" t="s">
        <v>549</v>
      </c>
      <c r="D1061" s="108">
        <v>70380000</v>
      </c>
      <c r="E1061" s="150">
        <v>33400000</v>
      </c>
      <c r="F1061" s="156">
        <f>+D1061-E1061</f>
        <v>36980000</v>
      </c>
    </row>
    <row r="1062" spans="1:6" ht="15.75" thickBot="1">
      <c r="A1062" s="315" t="s">
        <v>550</v>
      </c>
      <c r="B1062" s="316"/>
      <c r="C1062" s="316"/>
      <c r="D1062" s="316"/>
      <c r="E1062" s="316"/>
      <c r="F1062" s="316"/>
    </row>
    <row r="1063" spans="1:6" ht="15.75" thickBot="1">
      <c r="A1063" s="332" t="s">
        <v>430</v>
      </c>
      <c r="B1063" s="333"/>
      <c r="C1063" s="333"/>
      <c r="D1063" s="333"/>
      <c r="E1063" s="333"/>
      <c r="F1063" s="334"/>
    </row>
    <row r="1064" spans="1:6" ht="15.75" thickBot="1">
      <c r="A1064" s="184">
        <v>2221</v>
      </c>
      <c r="B1064" s="185">
        <v>133</v>
      </c>
      <c r="C1064" s="186" t="s">
        <v>551</v>
      </c>
      <c r="D1064" s="187">
        <v>921500000</v>
      </c>
      <c r="E1064" s="187">
        <v>21485020</v>
      </c>
      <c r="F1064" s="187">
        <v>900014980</v>
      </c>
    </row>
    <row r="1065" spans="1:6" ht="15.75" thickBot="1">
      <c r="A1065" s="188">
        <v>2249</v>
      </c>
      <c r="B1065" s="124">
        <v>133</v>
      </c>
      <c r="C1065" s="189" t="s">
        <v>551</v>
      </c>
      <c r="D1065" s="190">
        <v>900014980</v>
      </c>
      <c r="E1065" s="190">
        <v>45310000</v>
      </c>
      <c r="F1065" s="190">
        <v>854704980</v>
      </c>
    </row>
    <row r="1066" spans="1:6" ht="15.75" thickBot="1">
      <c r="A1066" s="188">
        <v>2253</v>
      </c>
      <c r="B1066" s="124">
        <v>133</v>
      </c>
      <c r="C1066" s="189" t="s">
        <v>551</v>
      </c>
      <c r="D1066" s="190">
        <v>854704980</v>
      </c>
      <c r="E1066" s="190">
        <v>500000</v>
      </c>
      <c r="F1066" s="190">
        <v>854204980</v>
      </c>
    </row>
    <row r="1067" spans="1:6" ht="15.75" thickBot="1">
      <c r="A1067" s="188">
        <v>4077</v>
      </c>
      <c r="B1067" s="124">
        <v>244</v>
      </c>
      <c r="C1067" s="189" t="s">
        <v>552</v>
      </c>
      <c r="D1067" s="190">
        <v>4500000000</v>
      </c>
      <c r="E1067" s="190">
        <v>47244970</v>
      </c>
      <c r="F1067" s="190">
        <v>4452755030</v>
      </c>
    </row>
    <row r="1068" spans="1:6" ht="15.75" thickBot="1">
      <c r="A1068" s="188">
        <v>4087</v>
      </c>
      <c r="B1068" s="124">
        <v>244</v>
      </c>
      <c r="C1068" s="189" t="s">
        <v>552</v>
      </c>
      <c r="D1068" s="190">
        <v>4452755030</v>
      </c>
      <c r="E1068" s="190">
        <v>7465314</v>
      </c>
      <c r="F1068" s="190">
        <v>4445289716</v>
      </c>
    </row>
    <row r="1069" spans="1:6" ht="15.75" thickBot="1">
      <c r="A1069" s="188">
        <v>4092</v>
      </c>
      <c r="B1069" s="124">
        <v>244</v>
      </c>
      <c r="C1069" s="189" t="s">
        <v>552</v>
      </c>
      <c r="D1069" s="190">
        <v>4445289716</v>
      </c>
      <c r="E1069" s="190">
        <v>50000000</v>
      </c>
      <c r="F1069" s="190">
        <v>4395289716</v>
      </c>
    </row>
    <row r="1070" spans="1:6" ht="15.75" thickBot="1">
      <c r="A1070" s="188">
        <v>4097</v>
      </c>
      <c r="B1070" s="124">
        <v>244</v>
      </c>
      <c r="C1070" s="189" t="s">
        <v>552</v>
      </c>
      <c r="D1070" s="190">
        <v>4395289716</v>
      </c>
      <c r="E1070" s="190">
        <v>50000000</v>
      </c>
      <c r="F1070" s="190">
        <v>4345289716</v>
      </c>
    </row>
    <row r="1071" spans="1:6" ht="15.75" thickBot="1">
      <c r="A1071" s="188">
        <v>4109</v>
      </c>
      <c r="B1071" s="124">
        <v>244</v>
      </c>
      <c r="C1071" s="189" t="s">
        <v>552</v>
      </c>
      <c r="D1071" s="190">
        <v>4345289716</v>
      </c>
      <c r="E1071" s="190">
        <v>7465314</v>
      </c>
      <c r="F1071" s="190">
        <v>4337824402</v>
      </c>
    </row>
    <row r="1072" spans="1:6" ht="15.75" thickBot="1">
      <c r="A1072" s="191">
        <v>4114</v>
      </c>
      <c r="B1072" s="192">
        <v>341</v>
      </c>
      <c r="C1072" s="193" t="s">
        <v>553</v>
      </c>
      <c r="D1072" s="194">
        <v>47445640</v>
      </c>
      <c r="E1072" s="194">
        <v>47445640</v>
      </c>
      <c r="F1072" s="192">
        <v>0</v>
      </c>
    </row>
    <row r="1073" spans="1:6" ht="15.75" thickBot="1">
      <c r="A1073" s="332" t="s">
        <v>538</v>
      </c>
      <c r="B1073" s="333"/>
      <c r="C1073" s="333"/>
      <c r="D1073" s="333"/>
      <c r="E1073" s="333"/>
      <c r="F1073" s="335"/>
    </row>
    <row r="1074" spans="1:6" ht="15.75" thickBot="1">
      <c r="A1074" s="188">
        <v>10789</v>
      </c>
      <c r="B1074" s="124">
        <v>133</v>
      </c>
      <c r="C1074" s="123" t="s">
        <v>551</v>
      </c>
      <c r="D1074" s="190">
        <v>854204980</v>
      </c>
      <c r="E1074" s="190">
        <v>21485020</v>
      </c>
      <c r="F1074" s="190">
        <v>832719960</v>
      </c>
    </row>
    <row r="1075" spans="1:6" ht="15.75" thickBot="1">
      <c r="A1075" s="188">
        <v>10795</v>
      </c>
      <c r="B1075" s="124">
        <v>133</v>
      </c>
      <c r="C1075" s="123" t="s">
        <v>551</v>
      </c>
      <c r="D1075" s="190">
        <v>832719960</v>
      </c>
      <c r="E1075" s="190">
        <v>45310000</v>
      </c>
      <c r="F1075" s="190">
        <v>787409960</v>
      </c>
    </row>
    <row r="1076" spans="1:6" ht="15.75" thickBot="1">
      <c r="A1076" s="188">
        <v>10800</v>
      </c>
      <c r="B1076" s="124">
        <v>133</v>
      </c>
      <c r="C1076" s="123" t="s">
        <v>551</v>
      </c>
      <c r="D1076" s="190">
        <v>787409960</v>
      </c>
      <c r="E1076" s="190">
        <v>500000</v>
      </c>
      <c r="F1076" s="190">
        <v>786909960</v>
      </c>
    </row>
    <row r="1077" spans="1:6" ht="15.75" thickBot="1">
      <c r="A1077" s="188">
        <v>14745</v>
      </c>
      <c r="B1077" s="124">
        <v>244</v>
      </c>
      <c r="C1077" s="123" t="s">
        <v>552</v>
      </c>
      <c r="D1077" s="190">
        <v>4337824402</v>
      </c>
      <c r="E1077" s="190">
        <v>50000000</v>
      </c>
      <c r="F1077" s="190">
        <v>4287824402</v>
      </c>
    </row>
    <row r="1078" spans="1:6" ht="15.75" thickBot="1">
      <c r="A1078" s="188">
        <v>14749</v>
      </c>
      <c r="B1078" s="124">
        <v>244</v>
      </c>
      <c r="C1078" s="123" t="s">
        <v>552</v>
      </c>
      <c r="D1078" s="190">
        <v>4287824402</v>
      </c>
      <c r="E1078" s="190">
        <v>50000000</v>
      </c>
      <c r="F1078" s="190">
        <v>4237824402</v>
      </c>
    </row>
    <row r="1079" spans="1:6" ht="15.75" thickBot="1">
      <c r="A1079" s="188">
        <v>14771</v>
      </c>
      <c r="B1079" s="124">
        <v>244</v>
      </c>
      <c r="C1079" s="123" t="s">
        <v>552</v>
      </c>
      <c r="D1079" s="190">
        <v>4237824402</v>
      </c>
      <c r="E1079" s="190">
        <v>50000000</v>
      </c>
      <c r="F1079" s="190">
        <v>4187824402</v>
      </c>
    </row>
    <row r="1080" spans="1:6" ht="15.75" thickBot="1">
      <c r="A1080" s="188">
        <v>14780</v>
      </c>
      <c r="B1080" s="124">
        <v>244</v>
      </c>
      <c r="C1080" s="123" t="s">
        <v>552</v>
      </c>
      <c r="D1080" s="190">
        <v>4187824402</v>
      </c>
      <c r="E1080" s="190">
        <v>50000000</v>
      </c>
      <c r="F1080" s="190">
        <v>4137824402</v>
      </c>
    </row>
    <row r="1081" spans="1:6" ht="15.75" thickBot="1">
      <c r="A1081" s="188">
        <v>14785</v>
      </c>
      <c r="B1081" s="124">
        <v>244</v>
      </c>
      <c r="C1081" s="123" t="s">
        <v>552</v>
      </c>
      <c r="D1081" s="190">
        <v>4137824402</v>
      </c>
      <c r="E1081" s="190">
        <v>50000000</v>
      </c>
      <c r="F1081" s="190">
        <v>4087824402</v>
      </c>
    </row>
    <row r="1082" spans="1:6" ht="15.75" thickBot="1">
      <c r="A1082" s="188">
        <v>14791</v>
      </c>
      <c r="B1082" s="124">
        <v>244</v>
      </c>
      <c r="C1082" s="123" t="s">
        <v>552</v>
      </c>
      <c r="D1082" s="190">
        <v>4087824402</v>
      </c>
      <c r="E1082" s="190">
        <v>4102841</v>
      </c>
      <c r="F1082" s="190">
        <v>4083721561</v>
      </c>
    </row>
    <row r="1083" spans="1:6" ht="15.75" thickBot="1">
      <c r="A1083" s="188">
        <v>14802</v>
      </c>
      <c r="B1083" s="124">
        <v>244</v>
      </c>
      <c r="C1083" s="123" t="s">
        <v>552</v>
      </c>
      <c r="D1083" s="190">
        <v>4083721561</v>
      </c>
      <c r="E1083" s="190">
        <v>44660070</v>
      </c>
      <c r="F1083" s="190">
        <v>4039061491</v>
      </c>
    </row>
    <row r="1084" spans="1:6" ht="15.75" thickBot="1">
      <c r="A1084" s="188">
        <v>14805</v>
      </c>
      <c r="B1084" s="124">
        <v>244</v>
      </c>
      <c r="C1084" s="123" t="s">
        <v>552</v>
      </c>
      <c r="D1084" s="190">
        <v>4039061491</v>
      </c>
      <c r="E1084" s="190">
        <v>50000000</v>
      </c>
      <c r="F1084" s="190">
        <v>3989061491</v>
      </c>
    </row>
    <row r="1085" spans="1:6" ht="15.75" thickBot="1">
      <c r="A1085" s="188">
        <v>14813</v>
      </c>
      <c r="B1085" s="124">
        <v>244</v>
      </c>
      <c r="C1085" s="123" t="s">
        <v>552</v>
      </c>
      <c r="D1085" s="190">
        <v>3989061491</v>
      </c>
      <c r="E1085" s="190">
        <v>50000000</v>
      </c>
      <c r="F1085" s="190">
        <v>3939061491</v>
      </c>
    </row>
    <row r="1086" spans="1:6" ht="15.75" thickBot="1">
      <c r="A1086" s="188">
        <v>14820</v>
      </c>
      <c r="B1086" s="124">
        <v>244</v>
      </c>
      <c r="C1086" s="123" t="s">
        <v>552</v>
      </c>
      <c r="D1086" s="190">
        <v>3939061491</v>
      </c>
      <c r="E1086" s="190">
        <v>50000000</v>
      </c>
      <c r="F1086" s="190">
        <v>3889061491</v>
      </c>
    </row>
    <row r="1087" spans="1:6" ht="15.75" thickBot="1">
      <c r="A1087" s="188">
        <v>14824</v>
      </c>
      <c r="B1087" s="124">
        <v>244</v>
      </c>
      <c r="C1087" s="123" t="s">
        <v>552</v>
      </c>
      <c r="D1087" s="190">
        <v>3889061491</v>
      </c>
      <c r="E1087" s="190">
        <v>50000000</v>
      </c>
      <c r="F1087" s="190">
        <v>3839061491</v>
      </c>
    </row>
    <row r="1088" spans="1:6" ht="15.75" thickBot="1">
      <c r="A1088" s="188">
        <v>14833</v>
      </c>
      <c r="B1088" s="124">
        <v>244</v>
      </c>
      <c r="C1088" s="123" t="s">
        <v>552</v>
      </c>
      <c r="D1088" s="190">
        <v>3839061491</v>
      </c>
      <c r="E1088" s="190">
        <v>1251174</v>
      </c>
      <c r="F1088" s="190">
        <v>3837810317</v>
      </c>
    </row>
    <row r="1089" spans="1:6" ht="15.75" thickBot="1">
      <c r="A1089" s="332" t="s">
        <v>545</v>
      </c>
      <c r="B1089" s="333"/>
      <c r="C1089" s="333"/>
      <c r="D1089" s="333"/>
      <c r="E1089" s="333"/>
      <c r="F1089" s="335"/>
    </row>
    <row r="1090" spans="1:6" ht="15.75" thickBot="1">
      <c r="A1090" s="188">
        <v>25012</v>
      </c>
      <c r="B1090" s="124">
        <v>133</v>
      </c>
      <c r="C1090" s="123" t="s">
        <v>551</v>
      </c>
      <c r="D1090" s="190">
        <v>786909960</v>
      </c>
      <c r="E1090" s="190">
        <v>22905519</v>
      </c>
      <c r="F1090" s="190">
        <v>764004441</v>
      </c>
    </row>
    <row r="1091" spans="1:6" ht="15.75" thickBot="1">
      <c r="A1091" s="188">
        <v>25048</v>
      </c>
      <c r="B1091" s="124">
        <v>133</v>
      </c>
      <c r="C1091" s="123" t="s">
        <v>551</v>
      </c>
      <c r="D1091" s="190">
        <v>764004441</v>
      </c>
      <c r="E1091" s="190">
        <v>45310000</v>
      </c>
      <c r="F1091" s="190">
        <v>718694441</v>
      </c>
    </row>
    <row r="1092" spans="1:6" ht="15.75" thickBot="1">
      <c r="A1092" s="188">
        <v>25049</v>
      </c>
      <c r="B1092" s="124">
        <v>133</v>
      </c>
      <c r="C1092" s="123" t="s">
        <v>551</v>
      </c>
      <c r="D1092" s="190">
        <v>718694441</v>
      </c>
      <c r="E1092" s="190">
        <v>500000</v>
      </c>
      <c r="F1092" s="190">
        <v>718194441</v>
      </c>
    </row>
    <row r="1093" spans="1:6" ht="15.75" thickBot="1">
      <c r="A1093" s="188">
        <v>25105</v>
      </c>
      <c r="B1093" s="124">
        <v>244</v>
      </c>
      <c r="C1093" s="123" t="s">
        <v>552</v>
      </c>
      <c r="D1093" s="190">
        <v>3837810317</v>
      </c>
      <c r="E1093" s="190">
        <v>50000000</v>
      </c>
      <c r="F1093" s="190">
        <v>3787810317</v>
      </c>
    </row>
    <row r="1094" spans="1:6" ht="15.75" thickBot="1">
      <c r="A1094" s="188">
        <v>25106</v>
      </c>
      <c r="B1094" s="124">
        <v>244</v>
      </c>
      <c r="C1094" s="123" t="s">
        <v>552</v>
      </c>
      <c r="D1094" s="190">
        <v>3787810317</v>
      </c>
      <c r="E1094" s="190">
        <v>50000000</v>
      </c>
      <c r="F1094" s="190">
        <v>3737810317</v>
      </c>
    </row>
    <row r="1095" spans="1:6" ht="15.75" thickBot="1">
      <c r="A1095" s="188">
        <v>25108</v>
      </c>
      <c r="B1095" s="124">
        <v>244</v>
      </c>
      <c r="C1095" s="123" t="s">
        <v>552</v>
      </c>
      <c r="D1095" s="190">
        <v>3737810317</v>
      </c>
      <c r="E1095" s="190">
        <v>50000000</v>
      </c>
      <c r="F1095" s="190">
        <v>3687810317</v>
      </c>
    </row>
    <row r="1096" spans="1:6" ht="15.75" thickBot="1">
      <c r="A1096" s="188">
        <v>25109</v>
      </c>
      <c r="B1096" s="124">
        <v>244</v>
      </c>
      <c r="C1096" s="123" t="s">
        <v>552</v>
      </c>
      <c r="D1096" s="190">
        <v>3687810317</v>
      </c>
      <c r="E1096" s="190">
        <v>8753913</v>
      </c>
      <c r="F1096" s="190">
        <v>3679056404</v>
      </c>
    </row>
    <row r="1097" spans="1:6" ht="15.75" thickBot="1">
      <c r="A1097" s="188">
        <v>30406</v>
      </c>
      <c r="B1097" s="124">
        <v>244</v>
      </c>
      <c r="C1097" s="123" t="s">
        <v>552</v>
      </c>
      <c r="D1097" s="190">
        <v>3679056404</v>
      </c>
      <c r="E1097" s="190">
        <v>8866559</v>
      </c>
      <c r="F1097" s="190">
        <v>3670189845</v>
      </c>
    </row>
    <row r="1098" spans="1:6" ht="15.75" thickBot="1">
      <c r="A1098" s="188">
        <v>25104</v>
      </c>
      <c r="B1098" s="124">
        <v>244</v>
      </c>
      <c r="C1098" s="123" t="s">
        <v>554</v>
      </c>
      <c r="D1098" s="190">
        <v>1159000000</v>
      </c>
      <c r="E1098" s="190">
        <v>108289606</v>
      </c>
      <c r="F1098" s="190">
        <v>1050710394</v>
      </c>
    </row>
    <row r="1099" spans="1:6" ht="15.75" thickBot="1">
      <c r="A1099" s="188">
        <v>25110</v>
      </c>
      <c r="B1099" s="124">
        <v>244</v>
      </c>
      <c r="C1099" s="123" t="s">
        <v>554</v>
      </c>
      <c r="D1099" s="190">
        <v>690000000</v>
      </c>
      <c r="E1099" s="190">
        <v>50397610</v>
      </c>
      <c r="F1099" s="190">
        <v>639602390</v>
      </c>
    </row>
    <row r="1100" spans="1:6" ht="15.75" thickBot="1">
      <c r="A1100" s="188">
        <v>25111</v>
      </c>
      <c r="B1100" s="124">
        <v>244</v>
      </c>
      <c r="C1100" s="123" t="s">
        <v>554</v>
      </c>
      <c r="D1100" s="190">
        <v>639602390</v>
      </c>
      <c r="E1100" s="190">
        <v>38136600</v>
      </c>
      <c r="F1100" s="190">
        <v>601465790</v>
      </c>
    </row>
    <row r="1101" spans="1:6" ht="30.75" thickBot="1">
      <c r="A1101" s="188">
        <v>30404</v>
      </c>
      <c r="B1101" s="124">
        <v>244</v>
      </c>
      <c r="C1101" s="123" t="s">
        <v>555</v>
      </c>
      <c r="D1101" s="190">
        <v>200000000</v>
      </c>
      <c r="E1101" s="190">
        <v>20483700</v>
      </c>
      <c r="F1101" s="190">
        <v>179516300</v>
      </c>
    </row>
    <row r="1102" spans="1:6" ht="15.75" thickBot="1">
      <c r="A1102" s="188">
        <v>30399</v>
      </c>
      <c r="B1102" s="124">
        <v>244</v>
      </c>
      <c r="C1102" s="123" t="s">
        <v>554</v>
      </c>
      <c r="D1102" s="190">
        <v>1159000000</v>
      </c>
      <c r="E1102" s="190">
        <v>50000000</v>
      </c>
      <c r="F1102" s="190">
        <v>1109000000</v>
      </c>
    </row>
    <row r="1103" spans="1:6" ht="15.75" thickBot="1">
      <c r="A1103" s="188">
        <v>30401</v>
      </c>
      <c r="B1103" s="124">
        <v>244</v>
      </c>
      <c r="C1103" s="123" t="s">
        <v>554</v>
      </c>
      <c r="D1103" s="190">
        <v>1109000000</v>
      </c>
      <c r="E1103" s="190">
        <v>30000000</v>
      </c>
      <c r="F1103" s="190">
        <v>1079000000</v>
      </c>
    </row>
    <row r="1104" spans="1:6" ht="15.75" thickBot="1">
      <c r="A1104" s="188">
        <v>25888</v>
      </c>
      <c r="B1104" s="124">
        <v>342</v>
      </c>
      <c r="C1104" s="123" t="s">
        <v>556</v>
      </c>
      <c r="D1104" s="190">
        <v>61622270</v>
      </c>
      <c r="E1104" s="190">
        <v>28577560</v>
      </c>
      <c r="F1104" s="190">
        <v>33044710</v>
      </c>
    </row>
    <row r="1105" spans="1:6" ht="15.75" thickBot="1">
      <c r="A1105" s="188">
        <v>25896</v>
      </c>
      <c r="B1105" s="124">
        <v>342</v>
      </c>
      <c r="C1105" s="123" t="s">
        <v>556</v>
      </c>
      <c r="D1105" s="190">
        <v>33044710</v>
      </c>
      <c r="E1105" s="190">
        <v>17086810</v>
      </c>
      <c r="F1105" s="190">
        <v>15957900</v>
      </c>
    </row>
    <row r="1106" spans="1:6" ht="15.75" thickBot="1">
      <c r="A1106" s="188">
        <v>25905</v>
      </c>
      <c r="B1106" s="124">
        <v>342</v>
      </c>
      <c r="C1106" s="123" t="s">
        <v>556</v>
      </c>
      <c r="D1106" s="190">
        <v>15957900</v>
      </c>
      <c r="E1106" s="190">
        <v>15957900</v>
      </c>
      <c r="F1106" s="124">
        <v>0</v>
      </c>
    </row>
    <row r="1107" spans="1:6">
      <c r="A1107" s="191">
        <v>30410</v>
      </c>
      <c r="B1107" s="192">
        <v>361</v>
      </c>
      <c r="C1107" s="240" t="s">
        <v>557</v>
      </c>
      <c r="D1107" s="194">
        <v>399995000</v>
      </c>
      <c r="E1107" s="194">
        <v>42800000</v>
      </c>
      <c r="F1107" s="194">
        <v>357195000</v>
      </c>
    </row>
    <row r="1108" spans="1:6">
      <c r="A1108" s="336" t="s">
        <v>558</v>
      </c>
      <c r="B1108" s="337"/>
      <c r="C1108" s="337"/>
      <c r="D1108" s="337"/>
      <c r="E1108" s="337"/>
      <c r="F1108" s="338"/>
    </row>
    <row r="1109" spans="1:6">
      <c r="A1109" s="127">
        <v>394</v>
      </c>
      <c r="B1109" s="128">
        <v>137</v>
      </c>
      <c r="C1109" s="195" t="s">
        <v>559</v>
      </c>
      <c r="D1109" s="196">
        <v>17607102445</v>
      </c>
      <c r="E1109" s="196">
        <v>844944771</v>
      </c>
      <c r="F1109" s="196">
        <f t="shared" ref="F1109:F1122" si="37">D1109-E1109</f>
        <v>16762157674</v>
      </c>
    </row>
    <row r="1110" spans="1:6">
      <c r="A1110" s="127">
        <v>12787</v>
      </c>
      <c r="B1110" s="128">
        <v>137</v>
      </c>
      <c r="C1110" s="195" t="s">
        <v>559</v>
      </c>
      <c r="D1110" s="197">
        <v>16762157674</v>
      </c>
      <c r="E1110" s="197">
        <v>844259472</v>
      </c>
      <c r="F1110" s="197">
        <f t="shared" si="37"/>
        <v>15917898202</v>
      </c>
    </row>
    <row r="1111" spans="1:6">
      <c r="A1111" s="127">
        <v>17920</v>
      </c>
      <c r="B1111" s="128">
        <v>361</v>
      </c>
      <c r="C1111" s="195" t="s">
        <v>560</v>
      </c>
      <c r="D1111" s="197">
        <v>912000000</v>
      </c>
      <c r="E1111" s="197">
        <v>110651164</v>
      </c>
      <c r="F1111" s="197">
        <f t="shared" si="37"/>
        <v>801348836</v>
      </c>
    </row>
    <row r="1112" spans="1:6">
      <c r="A1112" s="127">
        <v>25716</v>
      </c>
      <c r="B1112" s="128">
        <v>137</v>
      </c>
      <c r="C1112" s="195" t="s">
        <v>559</v>
      </c>
      <c r="D1112" s="198">
        <v>15917898202</v>
      </c>
      <c r="E1112" s="198">
        <v>837366279</v>
      </c>
      <c r="F1112" s="198">
        <f t="shared" si="37"/>
        <v>15080531923</v>
      </c>
    </row>
    <row r="1113" spans="1:6">
      <c r="A1113" s="127">
        <v>29823</v>
      </c>
      <c r="B1113" s="132">
        <v>361</v>
      </c>
      <c r="C1113" s="195" t="s">
        <v>560</v>
      </c>
      <c r="D1113" s="198">
        <v>801348836</v>
      </c>
      <c r="E1113" s="198">
        <v>68289788</v>
      </c>
      <c r="F1113" s="198">
        <f t="shared" si="37"/>
        <v>733059048</v>
      </c>
    </row>
    <row r="1114" spans="1:6">
      <c r="A1114" s="127">
        <v>27198</v>
      </c>
      <c r="B1114" s="132">
        <v>395</v>
      </c>
      <c r="C1114" s="199" t="s">
        <v>561</v>
      </c>
      <c r="D1114" s="198">
        <v>990474473</v>
      </c>
      <c r="E1114" s="198">
        <v>40800000</v>
      </c>
      <c r="F1114" s="198">
        <f t="shared" si="37"/>
        <v>949674473</v>
      </c>
    </row>
    <row r="1115" spans="1:6">
      <c r="A1115" s="200">
        <v>27215</v>
      </c>
      <c r="B1115" s="132">
        <v>311</v>
      </c>
      <c r="C1115" s="133" t="s">
        <v>562</v>
      </c>
      <c r="D1115" s="198">
        <v>1910971500</v>
      </c>
      <c r="E1115" s="198">
        <v>3522030</v>
      </c>
      <c r="F1115" s="198">
        <f t="shared" si="37"/>
        <v>1907449470</v>
      </c>
    </row>
    <row r="1116" spans="1:6">
      <c r="A1116" s="127">
        <v>27217</v>
      </c>
      <c r="B1116" s="132">
        <v>311</v>
      </c>
      <c r="C1116" s="133" t="s">
        <v>562</v>
      </c>
      <c r="D1116" s="198">
        <v>1907449470</v>
      </c>
      <c r="E1116" s="198">
        <v>57677970</v>
      </c>
      <c r="F1116" s="198">
        <f t="shared" si="37"/>
        <v>1849771500</v>
      </c>
    </row>
    <row r="1117" spans="1:6">
      <c r="A1117" s="127">
        <v>27221</v>
      </c>
      <c r="B1117" s="132">
        <v>311</v>
      </c>
      <c r="C1117" s="133" t="s">
        <v>562</v>
      </c>
      <c r="D1117" s="198">
        <v>1849771500</v>
      </c>
      <c r="E1117" s="198">
        <v>28800000</v>
      </c>
      <c r="F1117" s="198">
        <f t="shared" si="37"/>
        <v>1820971500</v>
      </c>
    </row>
    <row r="1118" spans="1:6">
      <c r="A1118" s="132">
        <v>27203</v>
      </c>
      <c r="B1118" s="132">
        <v>244</v>
      </c>
      <c r="C1118" s="201" t="s">
        <v>563</v>
      </c>
      <c r="D1118" s="197">
        <v>1453500000</v>
      </c>
      <c r="E1118" s="197">
        <v>50000000</v>
      </c>
      <c r="F1118" s="197">
        <f t="shared" si="37"/>
        <v>1403500000</v>
      </c>
    </row>
    <row r="1119" spans="1:6">
      <c r="A1119" s="132">
        <v>27205</v>
      </c>
      <c r="B1119" s="132">
        <v>244</v>
      </c>
      <c r="C1119" s="201" t="s">
        <v>563</v>
      </c>
      <c r="D1119" s="197">
        <v>1406500000</v>
      </c>
      <c r="E1119" s="197">
        <v>50000000</v>
      </c>
      <c r="F1119" s="197">
        <f t="shared" si="37"/>
        <v>1356500000</v>
      </c>
    </row>
    <row r="1120" spans="1:6">
      <c r="A1120" s="132">
        <v>27206</v>
      </c>
      <c r="B1120" s="132">
        <v>244</v>
      </c>
      <c r="C1120" s="201" t="s">
        <v>563</v>
      </c>
      <c r="D1120" s="197">
        <v>1356500000</v>
      </c>
      <c r="E1120" s="197">
        <v>57457950</v>
      </c>
      <c r="F1120" s="197">
        <f t="shared" si="37"/>
        <v>1299042050</v>
      </c>
    </row>
    <row r="1121" spans="1:6">
      <c r="A1121" s="132">
        <v>27208</v>
      </c>
      <c r="B1121" s="132">
        <v>244</v>
      </c>
      <c r="C1121" s="201" t="s">
        <v>563</v>
      </c>
      <c r="D1121" s="197">
        <v>1299042050</v>
      </c>
      <c r="E1121" s="197">
        <v>50000000</v>
      </c>
      <c r="F1121" s="197">
        <f t="shared" si="37"/>
        <v>1249042050</v>
      </c>
    </row>
    <row r="1122" spans="1:6">
      <c r="A1122" s="132">
        <v>27012</v>
      </c>
      <c r="B1122" s="132">
        <v>244</v>
      </c>
      <c r="C1122" s="201" t="s">
        <v>563</v>
      </c>
      <c r="D1122" s="197">
        <v>1249042050</v>
      </c>
      <c r="E1122" s="197">
        <v>50000000</v>
      </c>
      <c r="F1122" s="197">
        <f t="shared" si="37"/>
        <v>1199042050</v>
      </c>
    </row>
  </sheetData>
  <mergeCells count="124">
    <mergeCell ref="A1031:F1031"/>
    <mergeCell ref="A1039:F1039"/>
    <mergeCell ref="A1049:F1049"/>
    <mergeCell ref="A1062:F1062"/>
    <mergeCell ref="A1063:F1063"/>
    <mergeCell ref="A1073:F1073"/>
    <mergeCell ref="A1089:F1089"/>
    <mergeCell ref="A1108:F1108"/>
    <mergeCell ref="D982:D987"/>
    <mergeCell ref="F982:F987"/>
    <mergeCell ref="D988:D993"/>
    <mergeCell ref="F988:F993"/>
    <mergeCell ref="D994:D1003"/>
    <mergeCell ref="F994:F1003"/>
    <mergeCell ref="D1004:D1025"/>
    <mergeCell ref="F1004:F1025"/>
    <mergeCell ref="A1030:F1030"/>
    <mergeCell ref="D965:D966"/>
    <mergeCell ref="F965:F966"/>
    <mergeCell ref="D967:D968"/>
    <mergeCell ref="F967:F968"/>
    <mergeCell ref="D970:D971"/>
    <mergeCell ref="F970:F971"/>
    <mergeCell ref="D972:D974"/>
    <mergeCell ref="F972:F974"/>
    <mergeCell ref="D975:D981"/>
    <mergeCell ref="F975:F981"/>
    <mergeCell ref="D942:D949"/>
    <mergeCell ref="F942:F949"/>
    <mergeCell ref="D950:D957"/>
    <mergeCell ref="F950:F957"/>
    <mergeCell ref="D959:D960"/>
    <mergeCell ref="F959:F960"/>
    <mergeCell ref="A961:F961"/>
    <mergeCell ref="D963:D964"/>
    <mergeCell ref="F963:F964"/>
    <mergeCell ref="A926:F926"/>
    <mergeCell ref="D928:D929"/>
    <mergeCell ref="F928:F929"/>
    <mergeCell ref="D930:D931"/>
    <mergeCell ref="F930:F931"/>
    <mergeCell ref="D932:D933"/>
    <mergeCell ref="F932:F933"/>
    <mergeCell ref="D936:D941"/>
    <mergeCell ref="F936:F941"/>
    <mergeCell ref="A854:F854"/>
    <mergeCell ref="A870:F870"/>
    <mergeCell ref="A911:F911"/>
    <mergeCell ref="A912:F912"/>
    <mergeCell ref="D914:D915"/>
    <mergeCell ref="F914:F915"/>
    <mergeCell ref="D916:D917"/>
    <mergeCell ref="F916:F917"/>
    <mergeCell ref="D921:D924"/>
    <mergeCell ref="F921:F924"/>
    <mergeCell ref="A675:F675"/>
    <mergeCell ref="A692:F692"/>
    <mergeCell ref="A716:F716"/>
    <mergeCell ref="A717:F717"/>
    <mergeCell ref="A750:F750"/>
    <mergeCell ref="A756:F756"/>
    <mergeCell ref="A813:F813"/>
    <mergeCell ref="A814:F814"/>
    <mergeCell ref="A836:F836"/>
    <mergeCell ref="A511:F511"/>
    <mergeCell ref="A2:G2"/>
    <mergeCell ref="A663:F663"/>
    <mergeCell ref="A358:F358"/>
    <mergeCell ref="A216:F216"/>
    <mergeCell ref="F177:F183"/>
    <mergeCell ref="F185:F186"/>
    <mergeCell ref="A199:A202"/>
    <mergeCell ref="F199:F202"/>
    <mergeCell ref="A207:A208"/>
    <mergeCell ref="F207:F208"/>
    <mergeCell ref="A217:F217"/>
    <mergeCell ref="A166:A169"/>
    <mergeCell ref="B166:B169"/>
    <mergeCell ref="F138:F163"/>
    <mergeCell ref="F166:F169"/>
    <mergeCell ref="A138:A163"/>
    <mergeCell ref="B138:B163"/>
    <mergeCell ref="A136:A137"/>
    <mergeCell ref="B136:B137"/>
    <mergeCell ref="A185:A186"/>
    <mergeCell ref="B185:B186"/>
    <mergeCell ref="A177:A182"/>
    <mergeCell ref="B177:B182"/>
    <mergeCell ref="A175:A176"/>
    <mergeCell ref="B175:B176"/>
    <mergeCell ref="F170:F174"/>
    <mergeCell ref="F175:F176"/>
    <mergeCell ref="A170:A174"/>
    <mergeCell ref="B170:B174"/>
    <mergeCell ref="F97:F98"/>
    <mergeCell ref="A89:A90"/>
    <mergeCell ref="B89:B90"/>
    <mergeCell ref="F89:F90"/>
    <mergeCell ref="F78:F82"/>
    <mergeCell ref="F136:F137"/>
    <mergeCell ref="A126:A135"/>
    <mergeCell ref="B126:B135"/>
    <mergeCell ref="A121:A125"/>
    <mergeCell ref="B121:B125"/>
    <mergeCell ref="A116:A118"/>
    <mergeCell ref="B116:B118"/>
    <mergeCell ref="A113:A114"/>
    <mergeCell ref="B113:B114"/>
    <mergeCell ref="F100:F103"/>
    <mergeCell ref="F104:F111"/>
    <mergeCell ref="F113:F114"/>
    <mergeCell ref="F116:F118"/>
    <mergeCell ref="F121:F125"/>
    <mergeCell ref="F126:F135"/>
    <mergeCell ref="B5:C5"/>
    <mergeCell ref="A78:A82"/>
    <mergeCell ref="B78:B82"/>
    <mergeCell ref="A100:A103"/>
    <mergeCell ref="B100:B103"/>
    <mergeCell ref="B6:C6"/>
    <mergeCell ref="A104:A111"/>
    <mergeCell ref="B104:B111"/>
    <mergeCell ref="A97:A98"/>
    <mergeCell ref="B97:B98"/>
  </mergeCells>
  <hyperlinks>
    <hyperlink ref="F12" r:id="rId1"/>
    <hyperlink ref="F14" r:id="rId2"/>
    <hyperlink ref="F13" r:id="rId3"/>
    <hyperlink ref="F15" r:id="rId4"/>
    <hyperlink ref="F16" r:id="rId5"/>
    <hyperlink ref="F17" r:id="rId6"/>
    <hyperlink ref="F18" r:id="rId7"/>
    <hyperlink ref="F19" r:id="rId8"/>
    <hyperlink ref="F20" r:id="rId9"/>
    <hyperlink ref="F21" r:id="rId10"/>
    <hyperlink ref="F22" r:id="rId11"/>
    <hyperlink ref="F23" r:id="rId12"/>
    <hyperlink ref="F24" r:id="rId13"/>
    <hyperlink ref="F25" r:id="rId14"/>
    <hyperlink ref="F26" r:id="rId15"/>
    <hyperlink ref="F30" r:id="rId16"/>
    <hyperlink ref="F32" r:id="rId17" location="proveedores"/>
    <hyperlink ref="F31" r:id="rId18" location="proveedores"/>
    <hyperlink ref="F27" r:id="rId19" location="proveedores"/>
    <hyperlink ref="F29" r:id="rId20" location="proveedores"/>
    <hyperlink ref="F28" r:id="rId21" location="proveedores"/>
    <hyperlink ref="F33" r:id="rId22" location="proveedores"/>
    <hyperlink ref="F34" r:id="rId23" location="proveedores"/>
    <hyperlink ref="F35" r:id="rId24" location="proveedores"/>
    <hyperlink ref="F36" r:id="rId25" location="proveedores"/>
    <hyperlink ref="F43" r:id="rId26"/>
    <hyperlink ref="F46" r:id="rId27" location="documentos "/>
    <hyperlink ref="F44" r:id="rId28" location="documentos"/>
    <hyperlink ref="F59" r:id="rId29"/>
    <hyperlink ref="F58" r:id="rId30" location="documentos "/>
    <hyperlink ref="F57" r:id="rId31" location="documentos "/>
    <hyperlink ref="F60" r:id="rId32" location="documentos "/>
    <hyperlink ref="F61" r:id="rId33" location="documentos "/>
    <hyperlink ref="F62" r:id="rId34" location="documentos "/>
    <hyperlink ref="F63" r:id="rId35" location="documentos "/>
    <hyperlink ref="F64" r:id="rId36" location="documentos "/>
    <hyperlink ref="F67" r:id="rId37" location="documentos "/>
    <hyperlink ref="F68" r:id="rId38" location="documentos "/>
    <hyperlink ref="F69" r:id="rId39" location="documentos "/>
    <hyperlink ref="F70" r:id="rId40" location="documentos "/>
    <hyperlink ref="F71" r:id="rId41" location="documentos "/>
    <hyperlink ref="F72" r:id="rId42"/>
    <hyperlink ref="F136" r:id="rId43" location="proveedores"/>
    <hyperlink ref="F78" r:id="rId44" location="proveedores"/>
    <hyperlink ref="F199" r:id="rId45"/>
    <hyperlink ref="F203" r:id="rId46"/>
    <hyperlink ref="F204" r:id="rId47"/>
    <hyperlink ref="F205" r:id="rId48"/>
    <hyperlink ref="F206" r:id="rId49"/>
    <hyperlink ref="F207" r:id="rId50"/>
    <hyperlink ref="F209" r:id="rId51"/>
    <hyperlink ref="F210" r:id="rId52"/>
    <hyperlink ref="F211" r:id="rId53"/>
    <hyperlink ref="F212" r:id="rId54"/>
    <hyperlink ref="F213" r:id="rId55"/>
  </hyperlinks>
  <pageMargins left="0.75138888888888899" right="0.75138888888888899" top="1" bottom="1" header="0.5" footer="0.5"/>
  <pageSetup paperSize="7" scale="33" orientation="landscape" r:id="rId56"/>
  <rowBreaks count="12" manualBreakCount="12">
    <brk id="137" max="6" man="1"/>
    <brk id="204" max="6" man="1"/>
    <brk id="245" max="6" man="1"/>
    <brk id="329" max="6" man="1"/>
    <brk id="389" max="6" man="1"/>
    <brk id="423" max="6" man="1"/>
    <brk id="464" max="6" man="1"/>
    <brk id="514" max="6" man="1"/>
    <brk id="557" max="6" man="1"/>
    <brk id="583" max="6" man="1"/>
    <brk id="626" max="16383" man="1"/>
    <brk id="6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RENDICION ENERO - MARZO</vt:lpstr>
      <vt:lpstr>ITEM 4.7 Y 4.8 </vt:lpstr>
      <vt:lpstr>'ITEM 4.7 Y 4.8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Dpto. Anticorrupcion</cp:lastModifiedBy>
  <cp:lastPrinted>2021-04-16T00:11:58Z</cp:lastPrinted>
  <dcterms:created xsi:type="dcterms:W3CDTF">2020-06-23T19:35:00Z</dcterms:created>
  <dcterms:modified xsi:type="dcterms:W3CDTF">2021-04-16T00:24:15Z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