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1725" windowWidth="12120" windowHeight="7380" firstSheet="11" activeTab="19"/>
  </bookViews>
  <sheets>
    <sheet name="ENERO ok" sheetId="64" r:id="rId1"/>
    <sheet name="GRAF 1" sheetId="62" r:id="rId2"/>
    <sheet name=" FEBRE" sheetId="67" r:id="rId3"/>
    <sheet name="GRAF 2" sheetId="68" r:id="rId4"/>
    <sheet name="MARZO" sheetId="93" r:id="rId5"/>
    <sheet name="GRAF 3" sheetId="94" r:id="rId6"/>
    <sheet name="ABRIL" sheetId="69" r:id="rId7"/>
    <sheet name="GRAF 4" sheetId="70" r:id="rId8"/>
    <sheet name="MAYO" sheetId="71" r:id="rId9"/>
    <sheet name="GRAF 5" sheetId="72" r:id="rId10"/>
    <sheet name="JUNIO" sheetId="73" r:id="rId11"/>
    <sheet name="GRAF 6" sheetId="74" r:id="rId12"/>
    <sheet name="1ER SEMESTRE" sheetId="75" r:id="rId13"/>
    <sheet name="GRAF 1° SEMESTRE" sheetId="76" r:id="rId14"/>
    <sheet name="JULIO" sheetId="77" r:id="rId15"/>
    <sheet name="GRAF 7" sheetId="78" r:id="rId16"/>
    <sheet name="AGOSTO" sheetId="79" r:id="rId17"/>
    <sheet name="GRAF 8" sheetId="80" r:id="rId18"/>
    <sheet name="SETIEMBRE" sheetId="81" r:id="rId19"/>
    <sheet name="GRAF 9" sheetId="82" r:id="rId20"/>
    <sheet name="OCTUBRE" sheetId="83" r:id="rId21"/>
    <sheet name="GRAF 10" sheetId="84" r:id="rId22"/>
    <sheet name="NOVIEMBRE" sheetId="85" r:id="rId23"/>
    <sheet name="GRAF 11" sheetId="86" r:id="rId24"/>
    <sheet name="DICIEMBRE" sheetId="87" r:id="rId25"/>
    <sheet name="GRAF 12" sheetId="88" r:id="rId26"/>
    <sheet name="2DO SEMESTRE" sheetId="89" r:id="rId27"/>
    <sheet name="GRAF 13" sheetId="90" r:id="rId28"/>
    <sheet name="ANUAL" sheetId="91" r:id="rId29"/>
    <sheet name="GRAF 14" sheetId="92" r:id="rId30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T22" i="82"/>
  <c r="T22" i="80"/>
  <c r="G38" i="89"/>
  <c r="G35"/>
  <c r="G32"/>
  <c r="G29"/>
  <c r="W18"/>
  <c r="W15"/>
  <c r="Y12" i="79"/>
  <c r="Y10"/>
  <c r="E30"/>
  <c r="W9" i="89"/>
  <c r="X18"/>
  <c r="X15"/>
  <c r="Z12" i="79"/>
  <c r="F32"/>
  <c r="X32"/>
  <c r="X9" i="89"/>
  <c r="Y20" i="79"/>
  <c r="E40"/>
  <c r="W40"/>
  <c r="U18" i="89"/>
  <c r="U15"/>
  <c r="U9"/>
  <c r="U21" i="79"/>
  <c r="V21"/>
  <c r="S18" i="89"/>
  <c r="S9"/>
  <c r="S21" i="79"/>
  <c r="Q18" i="89"/>
  <c r="Q15"/>
  <c r="Q9"/>
  <c r="R21" i="79"/>
  <c r="G21"/>
  <c r="H21"/>
  <c r="G20" i="89"/>
  <c r="G17"/>
  <c r="G14"/>
  <c r="G11"/>
  <c r="G8"/>
  <c r="E21" i="79"/>
  <c r="F21"/>
  <c r="E22"/>
  <c r="I21"/>
  <c r="J21"/>
  <c r="K21"/>
  <c r="L21"/>
  <c r="M21"/>
  <c r="N21"/>
  <c r="O21"/>
  <c r="P21"/>
  <c r="O22"/>
  <c r="Q21"/>
  <c r="T21"/>
  <c r="Q20" i="89"/>
  <c r="K20"/>
  <c r="Q19"/>
  <c r="K19"/>
  <c r="E19"/>
  <c r="K18"/>
  <c r="Q17"/>
  <c r="K17"/>
  <c r="Q16"/>
  <c r="K16"/>
  <c r="E16"/>
  <c r="K15"/>
  <c r="E15"/>
  <c r="Q14"/>
  <c r="K14"/>
  <c r="Q13"/>
  <c r="K13"/>
  <c r="E13"/>
  <c r="K12"/>
  <c r="Q11"/>
  <c r="K11"/>
  <c r="E11"/>
  <c r="Q10"/>
  <c r="K10"/>
  <c r="K9"/>
  <c r="E9"/>
  <c r="K8"/>
  <c r="E8"/>
  <c r="K7"/>
  <c r="E7"/>
  <c r="X7" i="77"/>
  <c r="Y7"/>
  <c r="X8"/>
  <c r="D28"/>
  <c r="V28"/>
  <c r="Y8"/>
  <c r="X9"/>
  <c r="Y9"/>
  <c r="E29"/>
  <c r="W29"/>
  <c r="X10"/>
  <c r="Y10"/>
  <c r="E30"/>
  <c r="W30"/>
  <c r="AC30"/>
  <c r="X11"/>
  <c r="Y11"/>
  <c r="X12"/>
  <c r="D32"/>
  <c r="V32"/>
  <c r="AC32"/>
  <c r="Y12"/>
  <c r="E32"/>
  <c r="W32"/>
  <c r="X13"/>
  <c r="D33"/>
  <c r="V33"/>
  <c r="Y13"/>
  <c r="X14"/>
  <c r="Y14"/>
  <c r="E34"/>
  <c r="W34"/>
  <c r="AC34"/>
  <c r="X15"/>
  <c r="Y15"/>
  <c r="E35"/>
  <c r="W35"/>
  <c r="X16"/>
  <c r="Y16"/>
  <c r="E36"/>
  <c r="W36"/>
  <c r="AC36"/>
  <c r="X17"/>
  <c r="Y17"/>
  <c r="X18"/>
  <c r="D38"/>
  <c r="V38"/>
  <c r="Y18"/>
  <c r="E38"/>
  <c r="W38"/>
  <c r="AC38"/>
  <c r="X19"/>
  <c r="Y19"/>
  <c r="X20"/>
  <c r="Y20"/>
  <c r="D21"/>
  <c r="D22"/>
  <c r="E21"/>
  <c r="F21"/>
  <c r="G21"/>
  <c r="F22"/>
  <c r="H21"/>
  <c r="I21"/>
  <c r="J21"/>
  <c r="K21"/>
  <c r="J22"/>
  <c r="L21"/>
  <c r="M21"/>
  <c r="N21"/>
  <c r="O21"/>
  <c r="N22"/>
  <c r="P21"/>
  <c r="Q21"/>
  <c r="P22"/>
  <c r="R21"/>
  <c r="S21"/>
  <c r="R22"/>
  <c r="T21"/>
  <c r="U21"/>
  <c r="V21"/>
  <c r="W21"/>
  <c r="V22"/>
  <c r="H22"/>
  <c r="L22"/>
  <c r="T22"/>
  <c r="D27"/>
  <c r="E27"/>
  <c r="W27"/>
  <c r="AC27"/>
  <c r="V27"/>
  <c r="E28"/>
  <c r="W28"/>
  <c r="D29"/>
  <c r="V29"/>
  <c r="D30"/>
  <c r="V30"/>
  <c r="D31"/>
  <c r="V31"/>
  <c r="E31"/>
  <c r="W31"/>
  <c r="E33"/>
  <c r="W33"/>
  <c r="D34"/>
  <c r="V34"/>
  <c r="D35"/>
  <c r="V35"/>
  <c r="D36"/>
  <c r="V36"/>
  <c r="D37"/>
  <c r="V37"/>
  <c r="E37"/>
  <c r="W37"/>
  <c r="D39"/>
  <c r="V39"/>
  <c r="E39"/>
  <c r="W39"/>
  <c r="D40"/>
  <c r="E40"/>
  <c r="W40"/>
  <c r="V40"/>
  <c r="F41"/>
  <c r="G41"/>
  <c r="H41"/>
  <c r="I41"/>
  <c r="J41"/>
  <c r="J42"/>
  <c r="K41"/>
  <c r="L41"/>
  <c r="M41"/>
  <c r="L42"/>
  <c r="N41"/>
  <c r="O41"/>
  <c r="P41"/>
  <c r="P42"/>
  <c r="Q41"/>
  <c r="R41"/>
  <c r="S41"/>
  <c r="T41"/>
  <c r="U41"/>
  <c r="F42"/>
  <c r="R42"/>
  <c r="F28" i="75"/>
  <c r="G28"/>
  <c r="H28"/>
  <c r="I28"/>
  <c r="J28"/>
  <c r="K28"/>
  <c r="L28"/>
  <c r="M28"/>
  <c r="N28"/>
  <c r="O28"/>
  <c r="P28"/>
  <c r="Q28"/>
  <c r="R28"/>
  <c r="S28"/>
  <c r="T28"/>
  <c r="U28"/>
  <c r="F29"/>
  <c r="G29" i="91" s="1"/>
  <c r="G29" i="75"/>
  <c r="H29"/>
  <c r="I29"/>
  <c r="J29"/>
  <c r="K29"/>
  <c r="L29"/>
  <c r="M29"/>
  <c r="N29"/>
  <c r="O29"/>
  <c r="P29"/>
  <c r="Q29"/>
  <c r="R29"/>
  <c r="S29"/>
  <c r="T29"/>
  <c r="U29"/>
  <c r="F30"/>
  <c r="G30"/>
  <c r="H30"/>
  <c r="I30"/>
  <c r="J30"/>
  <c r="K30"/>
  <c r="L30"/>
  <c r="M30"/>
  <c r="N30"/>
  <c r="O30"/>
  <c r="P30"/>
  <c r="Q30"/>
  <c r="R30"/>
  <c r="S30"/>
  <c r="T30"/>
  <c r="U30"/>
  <c r="F31"/>
  <c r="G31"/>
  <c r="H31"/>
  <c r="I31"/>
  <c r="J31"/>
  <c r="K31"/>
  <c r="L31"/>
  <c r="M31"/>
  <c r="N31"/>
  <c r="O31"/>
  <c r="P31"/>
  <c r="Q31"/>
  <c r="R31"/>
  <c r="S31"/>
  <c r="T31"/>
  <c r="U31"/>
  <c r="F32"/>
  <c r="G32" i="91" s="1"/>
  <c r="G32" i="75"/>
  <c r="H32"/>
  <c r="I32"/>
  <c r="J32"/>
  <c r="K32"/>
  <c r="L32"/>
  <c r="M32"/>
  <c r="N32"/>
  <c r="O32"/>
  <c r="P32"/>
  <c r="Q32"/>
  <c r="R32"/>
  <c r="S32"/>
  <c r="T32"/>
  <c r="U32"/>
  <c r="F33"/>
  <c r="G33"/>
  <c r="H33"/>
  <c r="I33"/>
  <c r="J33"/>
  <c r="K33"/>
  <c r="L33"/>
  <c r="M33"/>
  <c r="N33"/>
  <c r="O33"/>
  <c r="P33"/>
  <c r="Q33"/>
  <c r="R33"/>
  <c r="S33"/>
  <c r="T33"/>
  <c r="U33"/>
  <c r="F34"/>
  <c r="G34"/>
  <c r="H34"/>
  <c r="I34"/>
  <c r="J34"/>
  <c r="K34"/>
  <c r="L34"/>
  <c r="M34"/>
  <c r="N34"/>
  <c r="O34"/>
  <c r="P34"/>
  <c r="Q34"/>
  <c r="R34"/>
  <c r="S34"/>
  <c r="T34"/>
  <c r="U34"/>
  <c r="F35"/>
  <c r="G35" i="91" s="1"/>
  <c r="G35" i="75"/>
  <c r="H35"/>
  <c r="I35"/>
  <c r="J35"/>
  <c r="K35"/>
  <c r="L35"/>
  <c r="M35"/>
  <c r="N35"/>
  <c r="O35"/>
  <c r="P35"/>
  <c r="Q35"/>
  <c r="R35"/>
  <c r="S35"/>
  <c r="T35"/>
  <c r="U35"/>
  <c r="F36"/>
  <c r="G36"/>
  <c r="H36"/>
  <c r="I36"/>
  <c r="J36"/>
  <c r="K36"/>
  <c r="L36"/>
  <c r="M36"/>
  <c r="N36"/>
  <c r="O36"/>
  <c r="P36"/>
  <c r="Q36"/>
  <c r="R36"/>
  <c r="S36"/>
  <c r="T36"/>
  <c r="U36"/>
  <c r="F37"/>
  <c r="G37"/>
  <c r="H37"/>
  <c r="I37"/>
  <c r="J37"/>
  <c r="K37"/>
  <c r="L37"/>
  <c r="M37"/>
  <c r="N37"/>
  <c r="O37"/>
  <c r="P37"/>
  <c r="Q37"/>
  <c r="R37"/>
  <c r="S37"/>
  <c r="T37"/>
  <c r="U37"/>
  <c r="F38"/>
  <c r="G38" i="91" s="1"/>
  <c r="G38" i="75"/>
  <c r="H38"/>
  <c r="I38"/>
  <c r="J38"/>
  <c r="K38"/>
  <c r="L38"/>
  <c r="M38"/>
  <c r="N38"/>
  <c r="O38"/>
  <c r="P38"/>
  <c r="Q38"/>
  <c r="R38"/>
  <c r="S38"/>
  <c r="T38"/>
  <c r="U38"/>
  <c r="F39"/>
  <c r="G39"/>
  <c r="H39"/>
  <c r="I39"/>
  <c r="J39"/>
  <c r="K39"/>
  <c r="L39"/>
  <c r="M39"/>
  <c r="N39"/>
  <c r="O39"/>
  <c r="P39"/>
  <c r="Q39"/>
  <c r="R39"/>
  <c r="S39"/>
  <c r="T39"/>
  <c r="U39"/>
  <c r="F40"/>
  <c r="G40"/>
  <c r="H40"/>
  <c r="I40"/>
  <c r="J40"/>
  <c r="K40"/>
  <c r="L40"/>
  <c r="M40"/>
  <c r="N40"/>
  <c r="O40"/>
  <c r="P40"/>
  <c r="Q40"/>
  <c r="R40"/>
  <c r="S40"/>
  <c r="T40"/>
  <c r="U40"/>
  <c r="H27"/>
  <c r="I27"/>
  <c r="J27"/>
  <c r="K27"/>
  <c r="L27"/>
  <c r="M27"/>
  <c r="N27"/>
  <c r="N41" s="1"/>
  <c r="N42" s="1"/>
  <c r="O27"/>
  <c r="P27"/>
  <c r="Q27"/>
  <c r="R27"/>
  <c r="S27"/>
  <c r="T27"/>
  <c r="U27"/>
  <c r="U41" s="1"/>
  <c r="T42" s="1"/>
  <c r="G27"/>
  <c r="F27"/>
  <c r="F41" s="1"/>
  <c r="F42" s="1"/>
  <c r="D8"/>
  <c r="E8" i="91" s="1"/>
  <c r="E8" i="75"/>
  <c r="F8"/>
  <c r="G8" i="91" s="1"/>
  <c r="G8" i="75"/>
  <c r="H8"/>
  <c r="I8"/>
  <c r="J8"/>
  <c r="K8"/>
  <c r="L8"/>
  <c r="M8"/>
  <c r="N8"/>
  <c r="O8"/>
  <c r="P8"/>
  <c r="Q8"/>
  <c r="R8"/>
  <c r="S8"/>
  <c r="T8"/>
  <c r="U8"/>
  <c r="V8"/>
  <c r="W8"/>
  <c r="D9"/>
  <c r="E9" i="91" s="1"/>
  <c r="E9" i="75"/>
  <c r="F9"/>
  <c r="G9"/>
  <c r="H9"/>
  <c r="I9"/>
  <c r="J9"/>
  <c r="K9" i="91" s="1"/>
  <c r="K9" i="75"/>
  <c r="L9"/>
  <c r="M9"/>
  <c r="N9"/>
  <c r="O9"/>
  <c r="P9"/>
  <c r="Q9" i="91" s="1"/>
  <c r="Q9" i="75"/>
  <c r="R9"/>
  <c r="S9" i="91" s="1"/>
  <c r="S9" i="75"/>
  <c r="T9"/>
  <c r="U9" i="91" s="1"/>
  <c r="U9" i="75"/>
  <c r="V9"/>
  <c r="W9"/>
  <c r="X9" i="91" s="1"/>
  <c r="D10" i="75"/>
  <c r="E10"/>
  <c r="F10"/>
  <c r="G10"/>
  <c r="H10"/>
  <c r="I10"/>
  <c r="J10"/>
  <c r="K10" i="91" s="1"/>
  <c r="K10" i="75"/>
  <c r="L10"/>
  <c r="M10"/>
  <c r="N10"/>
  <c r="O10"/>
  <c r="P10"/>
  <c r="Q10"/>
  <c r="R10"/>
  <c r="S10"/>
  <c r="T10"/>
  <c r="U10"/>
  <c r="V10"/>
  <c r="W10"/>
  <c r="D11"/>
  <c r="E11" i="91" s="1"/>
  <c r="E11" i="75"/>
  <c r="Y11" s="1"/>
  <c r="E31" s="1"/>
  <c r="W31" s="1"/>
  <c r="F11"/>
  <c r="G11" i="91" s="1"/>
  <c r="G11" i="75"/>
  <c r="H11"/>
  <c r="I11"/>
  <c r="J11"/>
  <c r="K11"/>
  <c r="L11"/>
  <c r="M11"/>
  <c r="N11"/>
  <c r="O11"/>
  <c r="P11"/>
  <c r="Q11" i="91" s="1"/>
  <c r="Q11" i="75"/>
  <c r="R11"/>
  <c r="S11"/>
  <c r="T11"/>
  <c r="U11"/>
  <c r="V11"/>
  <c r="W11"/>
  <c r="D12"/>
  <c r="E12"/>
  <c r="F12"/>
  <c r="G12"/>
  <c r="H12"/>
  <c r="I12"/>
  <c r="J12"/>
  <c r="K12" i="91" s="1"/>
  <c r="K12" i="75"/>
  <c r="L12"/>
  <c r="M12"/>
  <c r="N12"/>
  <c r="O12"/>
  <c r="P12"/>
  <c r="Q12"/>
  <c r="R12"/>
  <c r="S12"/>
  <c r="T12"/>
  <c r="U12"/>
  <c r="V12"/>
  <c r="W12"/>
  <c r="D13"/>
  <c r="E13" i="91" s="1"/>
  <c r="E13" i="75"/>
  <c r="F13"/>
  <c r="G13"/>
  <c r="H13"/>
  <c r="I13"/>
  <c r="J13"/>
  <c r="K13" i="91" s="1"/>
  <c r="K13" i="75"/>
  <c r="L13"/>
  <c r="M13"/>
  <c r="N13"/>
  <c r="O13"/>
  <c r="P13"/>
  <c r="Q13" i="91" s="1"/>
  <c r="Q13" i="75"/>
  <c r="R13"/>
  <c r="S13"/>
  <c r="T13"/>
  <c r="U13"/>
  <c r="V13"/>
  <c r="W13"/>
  <c r="D14"/>
  <c r="E14"/>
  <c r="F14"/>
  <c r="G14" i="91" s="1"/>
  <c r="G14" i="75"/>
  <c r="H14"/>
  <c r="I14"/>
  <c r="J14"/>
  <c r="K14" i="91" s="1"/>
  <c r="K14" i="75"/>
  <c r="L14"/>
  <c r="M14"/>
  <c r="N14"/>
  <c r="O14"/>
  <c r="P14"/>
  <c r="Q14" i="91" s="1"/>
  <c r="Q14" i="75"/>
  <c r="R14"/>
  <c r="S14"/>
  <c r="T14"/>
  <c r="U14"/>
  <c r="V14"/>
  <c r="W14"/>
  <c r="D15"/>
  <c r="E15" i="91" s="1"/>
  <c r="E15" i="75"/>
  <c r="F15"/>
  <c r="G15"/>
  <c r="H15"/>
  <c r="I15"/>
  <c r="J15"/>
  <c r="K15" i="91" s="1"/>
  <c r="K15" i="75"/>
  <c r="L15"/>
  <c r="M15"/>
  <c r="N15"/>
  <c r="O15"/>
  <c r="P15"/>
  <c r="Q15" i="91" s="1"/>
  <c r="Q15" i="75"/>
  <c r="R15"/>
  <c r="S15"/>
  <c r="T15"/>
  <c r="U15" i="91" s="1"/>
  <c r="U15" i="75"/>
  <c r="V15"/>
  <c r="W15" i="91" s="1"/>
  <c r="W15" i="75"/>
  <c r="X15" i="91" s="1"/>
  <c r="D16" i="75"/>
  <c r="E16" i="91" s="1"/>
  <c r="E16" i="75"/>
  <c r="F16"/>
  <c r="G16"/>
  <c r="H16"/>
  <c r="I16"/>
  <c r="J16"/>
  <c r="K16" i="91" s="1"/>
  <c r="K16" i="75"/>
  <c r="L16"/>
  <c r="M16"/>
  <c r="N16"/>
  <c r="O16"/>
  <c r="P16"/>
  <c r="Q16" i="91" s="1"/>
  <c r="Q16" i="75"/>
  <c r="R16"/>
  <c r="S16"/>
  <c r="T16"/>
  <c r="U16"/>
  <c r="V16"/>
  <c r="W16"/>
  <c r="D17"/>
  <c r="E17"/>
  <c r="F17"/>
  <c r="G17" i="91" s="1"/>
  <c r="G17" i="75"/>
  <c r="H17"/>
  <c r="I17"/>
  <c r="J17"/>
  <c r="K17" i="91" s="1"/>
  <c r="K17" i="75"/>
  <c r="L17"/>
  <c r="M17"/>
  <c r="N17"/>
  <c r="O17"/>
  <c r="P17"/>
  <c r="Q17" i="91" s="1"/>
  <c r="Q17" i="75"/>
  <c r="R17"/>
  <c r="S17"/>
  <c r="T17"/>
  <c r="U17"/>
  <c r="V17"/>
  <c r="W17"/>
  <c r="D18"/>
  <c r="E18"/>
  <c r="F18"/>
  <c r="G18"/>
  <c r="H18"/>
  <c r="I18"/>
  <c r="J18"/>
  <c r="K18" i="91" s="1"/>
  <c r="K18" i="75"/>
  <c r="L18"/>
  <c r="M18"/>
  <c r="N18"/>
  <c r="O18"/>
  <c r="P18"/>
  <c r="Q18" i="91" s="1"/>
  <c r="Q18" i="75"/>
  <c r="R18"/>
  <c r="S18" i="91" s="1"/>
  <c r="S18" i="75"/>
  <c r="T18"/>
  <c r="U18" i="91" s="1"/>
  <c r="U18" i="75"/>
  <c r="V18"/>
  <c r="W18" i="91" s="1"/>
  <c r="W18" i="75"/>
  <c r="X18" i="91" s="1"/>
  <c r="D19" i="75"/>
  <c r="E19" i="91" s="1"/>
  <c r="E19" i="75"/>
  <c r="F19"/>
  <c r="G19"/>
  <c r="H19"/>
  <c r="I19"/>
  <c r="J19"/>
  <c r="K19"/>
  <c r="L19"/>
  <c r="M19"/>
  <c r="N19"/>
  <c r="O19"/>
  <c r="P19"/>
  <c r="Q19" i="91" s="1"/>
  <c r="Q19" i="75"/>
  <c r="R19"/>
  <c r="S19"/>
  <c r="T19"/>
  <c r="U19"/>
  <c r="V19"/>
  <c r="W19"/>
  <c r="D20"/>
  <c r="E20"/>
  <c r="Y20" s="1"/>
  <c r="E40" s="1"/>
  <c r="W40" s="1"/>
  <c r="F20"/>
  <c r="G20" i="91" s="1"/>
  <c r="G20" i="75"/>
  <c r="H20"/>
  <c r="I20"/>
  <c r="J20"/>
  <c r="K20" i="91" s="1"/>
  <c r="K20" i="75"/>
  <c r="L20"/>
  <c r="M20"/>
  <c r="N20"/>
  <c r="O20"/>
  <c r="P20"/>
  <c r="Q20" i="91" s="1"/>
  <c r="Q20" i="75"/>
  <c r="R20"/>
  <c r="S20"/>
  <c r="T20"/>
  <c r="U20"/>
  <c r="V20"/>
  <c r="W20"/>
  <c r="E7"/>
  <c r="F7"/>
  <c r="G7"/>
  <c r="Y7" s="1"/>
  <c r="H7"/>
  <c r="I7"/>
  <c r="J7"/>
  <c r="K7" i="91" s="1"/>
  <c r="K21" s="1"/>
  <c r="K7" i="75"/>
  <c r="L7"/>
  <c r="M7"/>
  <c r="M21" s="1"/>
  <c r="N7"/>
  <c r="O7"/>
  <c r="O21" s="1"/>
  <c r="N22" s="1"/>
  <c r="P7"/>
  <c r="Q7"/>
  <c r="R7"/>
  <c r="S7"/>
  <c r="S21" s="1"/>
  <c r="R22" s="1"/>
  <c r="T7"/>
  <c r="U7"/>
  <c r="U21" s="1"/>
  <c r="T22" s="1"/>
  <c r="V7"/>
  <c r="W7"/>
  <c r="D7"/>
  <c r="E7" i="91" s="1"/>
  <c r="Y13" i="71"/>
  <c r="T22" i="94"/>
  <c r="U41" i="93"/>
  <c r="T41"/>
  <c r="S41"/>
  <c r="R41"/>
  <c r="Q41"/>
  <c r="P41"/>
  <c r="O41"/>
  <c r="N41"/>
  <c r="M41"/>
  <c r="L41"/>
  <c r="K41"/>
  <c r="J41"/>
  <c r="J42"/>
  <c r="I41"/>
  <c r="H41"/>
  <c r="G41"/>
  <c r="F41"/>
  <c r="W40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Y20"/>
  <c r="X20"/>
  <c r="D40"/>
  <c r="V40"/>
  <c r="AC40"/>
  <c r="Y19"/>
  <c r="E39"/>
  <c r="W39"/>
  <c r="X19"/>
  <c r="D39"/>
  <c r="V39"/>
  <c r="Y18"/>
  <c r="E38"/>
  <c r="W38"/>
  <c r="X18"/>
  <c r="D38"/>
  <c r="V38"/>
  <c r="Y17"/>
  <c r="E37"/>
  <c r="W37"/>
  <c r="X17"/>
  <c r="D37"/>
  <c r="V37"/>
  <c r="Y16"/>
  <c r="E36"/>
  <c r="W36"/>
  <c r="AC36"/>
  <c r="X16"/>
  <c r="D36"/>
  <c r="V36"/>
  <c r="Y15"/>
  <c r="E35"/>
  <c r="W35"/>
  <c r="X15"/>
  <c r="D35"/>
  <c r="V35"/>
  <c r="Y14"/>
  <c r="E34"/>
  <c r="W34"/>
  <c r="AC34"/>
  <c r="X14"/>
  <c r="D34"/>
  <c r="V34"/>
  <c r="Y13"/>
  <c r="E33"/>
  <c r="W33"/>
  <c r="X13"/>
  <c r="D33"/>
  <c r="V33"/>
  <c r="Y12"/>
  <c r="E32"/>
  <c r="W32"/>
  <c r="X12"/>
  <c r="D32"/>
  <c r="V32"/>
  <c r="Y11"/>
  <c r="E31"/>
  <c r="W31"/>
  <c r="AC31"/>
  <c r="X11"/>
  <c r="D31"/>
  <c r="V31"/>
  <c r="Y10"/>
  <c r="E30"/>
  <c r="W30"/>
  <c r="X10"/>
  <c r="D30"/>
  <c r="V30"/>
  <c r="Y9"/>
  <c r="E29"/>
  <c r="W29"/>
  <c r="X9"/>
  <c r="D29"/>
  <c r="V29"/>
  <c r="Y8"/>
  <c r="E28"/>
  <c r="W28"/>
  <c r="X8"/>
  <c r="D28"/>
  <c r="V28"/>
  <c r="Y7"/>
  <c r="X7"/>
  <c r="D27"/>
  <c r="V27"/>
  <c r="T22" i="68"/>
  <c r="T22" i="62"/>
  <c r="G28" i="89"/>
  <c r="G28" i="91" s="1"/>
  <c r="H28" i="89"/>
  <c r="H28" i="91" s="1"/>
  <c r="I28" i="89"/>
  <c r="I28" i="91" s="1"/>
  <c r="J28" i="89"/>
  <c r="J28" i="91" s="1"/>
  <c r="K28" i="89"/>
  <c r="K28" i="91" s="1"/>
  <c r="L28" i="89"/>
  <c r="L28" i="91" s="1"/>
  <c r="M28" i="89"/>
  <c r="M28" i="91" s="1"/>
  <c r="N28" i="89"/>
  <c r="N28" i="91" s="1"/>
  <c r="O28" i="89"/>
  <c r="O28" i="91" s="1"/>
  <c r="P28" i="89"/>
  <c r="Q28"/>
  <c r="Q28" i="91"/>
  <c r="R28" i="89"/>
  <c r="R28" i="91"/>
  <c r="S28" i="89"/>
  <c r="S28" i="91"/>
  <c r="T28" i="89"/>
  <c r="T28" i="91"/>
  <c r="U28" i="89"/>
  <c r="U28" i="91"/>
  <c r="V28" i="89"/>
  <c r="H29"/>
  <c r="H29" i="91" s="1"/>
  <c r="I29" i="89"/>
  <c r="I29" i="91" s="1"/>
  <c r="J29" i="89"/>
  <c r="J29" i="91" s="1"/>
  <c r="K29" i="89"/>
  <c r="L29"/>
  <c r="M29"/>
  <c r="M29" i="91" s="1"/>
  <c r="N29" i="89"/>
  <c r="N29" i="91" s="1"/>
  <c r="O29" i="89"/>
  <c r="P29"/>
  <c r="P29" i="91"/>
  <c r="Q29" i="89"/>
  <c r="Q29" i="91"/>
  <c r="R29" i="89"/>
  <c r="S29"/>
  <c r="S29" i="91" s="1"/>
  <c r="T29" i="89"/>
  <c r="U29"/>
  <c r="U29" i="91"/>
  <c r="V29" i="89"/>
  <c r="G30"/>
  <c r="G30" i="91" s="1"/>
  <c r="H30" i="89"/>
  <c r="H30" i="91" s="1"/>
  <c r="I30" i="89"/>
  <c r="I30" i="91" s="1"/>
  <c r="J30" i="89"/>
  <c r="J30" i="91" s="1"/>
  <c r="K30" i="89"/>
  <c r="K30" i="91" s="1"/>
  <c r="L30" i="89"/>
  <c r="L30" i="91" s="1"/>
  <c r="M30" i="89"/>
  <c r="N30"/>
  <c r="N30" i="91" s="1"/>
  <c r="O30" i="89"/>
  <c r="O30" i="91" s="1"/>
  <c r="P30" i="89"/>
  <c r="P30" i="91" s="1"/>
  <c r="Q30" i="89"/>
  <c r="R30"/>
  <c r="R30" i="91"/>
  <c r="S30" i="89"/>
  <c r="S30" i="91"/>
  <c r="T30" i="89"/>
  <c r="T30" i="91"/>
  <c r="U30" i="89"/>
  <c r="U30" i="91"/>
  <c r="V30" i="89"/>
  <c r="G31"/>
  <c r="G31" i="91" s="1"/>
  <c r="H31" i="89"/>
  <c r="H31" i="91" s="1"/>
  <c r="I31" i="89"/>
  <c r="I31" i="91" s="1"/>
  <c r="J31" i="89"/>
  <c r="J31" i="91" s="1"/>
  <c r="K31" i="89"/>
  <c r="K31" i="91" s="1"/>
  <c r="L31" i="89"/>
  <c r="L31" i="91" s="1"/>
  <c r="M31" i="89"/>
  <c r="M31" i="91" s="1"/>
  <c r="N31" i="89"/>
  <c r="N31" i="91" s="1"/>
  <c r="O31" i="89"/>
  <c r="O31" i="91" s="1"/>
  <c r="P31" i="89"/>
  <c r="P31" i="91" s="1"/>
  <c r="Q31" i="89"/>
  <c r="Q31" i="91" s="1"/>
  <c r="R31" i="89"/>
  <c r="R31" i="91" s="1"/>
  <c r="S31" i="89"/>
  <c r="S31" i="91" s="1"/>
  <c r="T31" i="89"/>
  <c r="U31"/>
  <c r="U31" i="91"/>
  <c r="V31" i="89"/>
  <c r="V31" i="91"/>
  <c r="H32" i="89"/>
  <c r="H32" i="91" s="1"/>
  <c r="I32" i="89"/>
  <c r="I32" i="91" s="1"/>
  <c r="J32" i="89"/>
  <c r="J32" i="91" s="1"/>
  <c r="K32" i="89"/>
  <c r="L32"/>
  <c r="L32" i="91"/>
  <c r="M32" i="89"/>
  <c r="M32" i="91"/>
  <c r="N32" i="89"/>
  <c r="N32" i="91"/>
  <c r="O32" i="89"/>
  <c r="O32" i="91"/>
  <c r="P32" i="89"/>
  <c r="P32" i="91"/>
  <c r="Q32" i="89"/>
  <c r="Q32" i="91"/>
  <c r="R32" i="89"/>
  <c r="R32" i="91"/>
  <c r="S32" i="89"/>
  <c r="S32" i="91"/>
  <c r="T32" i="89"/>
  <c r="T32" i="91"/>
  <c r="U32" i="89"/>
  <c r="U32" i="91"/>
  <c r="V32" i="89"/>
  <c r="V32" i="91"/>
  <c r="G33" i="89"/>
  <c r="G33" i="91"/>
  <c r="H33" i="89"/>
  <c r="H33" i="91"/>
  <c r="I33" i="89"/>
  <c r="I33" i="91"/>
  <c r="J33" i="89"/>
  <c r="J33" i="91"/>
  <c r="K33" i="89"/>
  <c r="K33" i="91"/>
  <c r="L33" i="89"/>
  <c r="L33" i="91"/>
  <c r="M33" i="89"/>
  <c r="M33" i="91"/>
  <c r="N33" i="89"/>
  <c r="N33" i="91"/>
  <c r="O33" i="89"/>
  <c r="O33" i="91"/>
  <c r="P33" i="89"/>
  <c r="P33" i="91" s="1"/>
  <c r="Q33" i="89"/>
  <c r="Q33" i="91"/>
  <c r="R33" i="89"/>
  <c r="S33"/>
  <c r="S33" i="91" s="1"/>
  <c r="T33" i="89"/>
  <c r="U33"/>
  <c r="U33" i="91" s="1"/>
  <c r="U41" s="1"/>
  <c r="V33" i="89"/>
  <c r="V33" i="91"/>
  <c r="G34" i="89"/>
  <c r="G34" i="91" s="1"/>
  <c r="H34" i="89"/>
  <c r="I34"/>
  <c r="I34" i="91" s="1"/>
  <c r="J34" i="89"/>
  <c r="J34" i="91" s="1"/>
  <c r="K34" i="89"/>
  <c r="K34" i="91" s="1"/>
  <c r="L34" i="89"/>
  <c r="L34" i="91" s="1"/>
  <c r="M34" i="89"/>
  <c r="M34" i="91" s="1"/>
  <c r="N34" i="89"/>
  <c r="N34" i="91" s="1"/>
  <c r="O34" i="89"/>
  <c r="P34"/>
  <c r="P34" i="91"/>
  <c r="Q34" i="89"/>
  <c r="Q34" i="91"/>
  <c r="R34" i="89"/>
  <c r="R34" i="91" s="1"/>
  <c r="S34" i="89"/>
  <c r="S34" i="91"/>
  <c r="T34" i="89"/>
  <c r="T34" i="91" s="1"/>
  <c r="U34" i="89"/>
  <c r="V34"/>
  <c r="V34" i="91" s="1"/>
  <c r="H35" i="89"/>
  <c r="H35" i="91" s="1"/>
  <c r="I35" i="89"/>
  <c r="I35" i="91" s="1"/>
  <c r="J35" i="89"/>
  <c r="J35" i="91" s="1"/>
  <c r="K35" i="89"/>
  <c r="K35" i="91" s="1"/>
  <c r="L35" i="89"/>
  <c r="M35"/>
  <c r="M35" i="91"/>
  <c r="N35" i="89"/>
  <c r="N35" i="91"/>
  <c r="O35" i="89"/>
  <c r="O35" i="91"/>
  <c r="P35" i="89"/>
  <c r="Q35"/>
  <c r="Q35" i="91" s="1"/>
  <c r="R35" i="89"/>
  <c r="R35" i="91" s="1"/>
  <c r="S35" i="89"/>
  <c r="S35" i="91" s="1"/>
  <c r="T35" i="89"/>
  <c r="T35" i="91" s="1"/>
  <c r="U35" i="89"/>
  <c r="U35" i="91" s="1"/>
  <c r="V35" i="89"/>
  <c r="V35" i="91" s="1"/>
  <c r="G36" i="89"/>
  <c r="G36" i="91" s="1"/>
  <c r="H36" i="89"/>
  <c r="H36" i="91" s="1"/>
  <c r="I36" i="89"/>
  <c r="I36" i="91" s="1"/>
  <c r="J36" i="89"/>
  <c r="J36" i="91" s="1"/>
  <c r="K36" i="89"/>
  <c r="K36" i="91" s="1"/>
  <c r="L36" i="89"/>
  <c r="L36" i="91" s="1"/>
  <c r="M36" i="89"/>
  <c r="M36" i="91" s="1"/>
  <c r="N36" i="89"/>
  <c r="O36"/>
  <c r="O36" i="91"/>
  <c r="P36" i="89"/>
  <c r="P36" i="91"/>
  <c r="Q36" i="89"/>
  <c r="Q36" i="91"/>
  <c r="R36" i="89"/>
  <c r="R36" i="91"/>
  <c r="S36" i="89"/>
  <c r="T36"/>
  <c r="T36" i="91" s="1"/>
  <c r="U36" i="89"/>
  <c r="U36" i="91" s="1"/>
  <c r="V36" i="89"/>
  <c r="V36" i="91" s="1"/>
  <c r="G37" i="89"/>
  <c r="G37" i="91" s="1"/>
  <c r="H37" i="89"/>
  <c r="H37" i="91" s="1"/>
  <c r="I37" i="89"/>
  <c r="I37" i="91" s="1"/>
  <c r="J37" i="89"/>
  <c r="J37" i="91" s="1"/>
  <c r="K37" i="89"/>
  <c r="K37" i="91" s="1"/>
  <c r="L37" i="89"/>
  <c r="L37" i="91" s="1"/>
  <c r="M37" i="89"/>
  <c r="M37" i="91" s="1"/>
  <c r="N37" i="89"/>
  <c r="N37" i="91" s="1"/>
  <c r="O37" i="89"/>
  <c r="P37"/>
  <c r="Q37"/>
  <c r="Q37" i="91"/>
  <c r="R37" i="89"/>
  <c r="R37" i="91"/>
  <c r="S37" i="89"/>
  <c r="S37" i="91"/>
  <c r="T37" i="89"/>
  <c r="T37" i="91"/>
  <c r="U37" i="89"/>
  <c r="U37" i="91"/>
  <c r="V37" i="89"/>
  <c r="H38"/>
  <c r="H38" i="91" s="1"/>
  <c r="I38" i="89"/>
  <c r="I38" i="91" s="1"/>
  <c r="J38" i="89"/>
  <c r="K38"/>
  <c r="K38" i="91"/>
  <c r="L38" i="89"/>
  <c r="L38" i="91"/>
  <c r="M38" i="89"/>
  <c r="M38" i="91"/>
  <c r="N38" i="89"/>
  <c r="N38" i="91"/>
  <c r="O38" i="89"/>
  <c r="O38" i="91"/>
  <c r="P38" i="89"/>
  <c r="Q38"/>
  <c r="R38"/>
  <c r="R38" i="91"/>
  <c r="S38" i="89"/>
  <c r="S38" i="91"/>
  <c r="T38" i="89"/>
  <c r="T38" i="91"/>
  <c r="U38" i="89"/>
  <c r="U38" i="91"/>
  <c r="V38" i="89"/>
  <c r="V38" i="91"/>
  <c r="G39" i="89"/>
  <c r="G39" i="91"/>
  <c r="H39" i="89"/>
  <c r="H39" i="91"/>
  <c r="I39" i="89"/>
  <c r="I39" i="91"/>
  <c r="J39" i="89"/>
  <c r="J39" i="91"/>
  <c r="K39" i="89"/>
  <c r="K39" i="91"/>
  <c r="L39" i="89"/>
  <c r="M39"/>
  <c r="M39" i="91" s="1"/>
  <c r="N39" i="89"/>
  <c r="N39" i="91" s="1"/>
  <c r="O39" i="89"/>
  <c r="O39" i="91" s="1"/>
  <c r="P39" i="89"/>
  <c r="P39" i="91" s="1"/>
  <c r="Q39" i="89"/>
  <c r="Q39" i="91" s="1"/>
  <c r="R39" i="89"/>
  <c r="R39" i="91" s="1"/>
  <c r="S39" i="89"/>
  <c r="T39"/>
  <c r="T39" i="91"/>
  <c r="U39" i="89"/>
  <c r="U39" i="91"/>
  <c r="V39" i="89"/>
  <c r="V39" i="91"/>
  <c r="G40" i="89"/>
  <c r="G40" i="91"/>
  <c r="H40" i="89"/>
  <c r="H40" i="91"/>
  <c r="I40" i="89"/>
  <c r="I40" i="91"/>
  <c r="J40" i="89"/>
  <c r="J40" i="91"/>
  <c r="K40" i="89"/>
  <c r="L40"/>
  <c r="L40" i="91" s="1"/>
  <c r="M40" i="89"/>
  <c r="N40"/>
  <c r="O40"/>
  <c r="O40" i="91" s="1"/>
  <c r="P40" i="89"/>
  <c r="P40" i="91" s="1"/>
  <c r="Q40" i="89"/>
  <c r="Q40" i="91" s="1"/>
  <c r="R40" i="89"/>
  <c r="R40" i="91" s="1"/>
  <c r="S40" i="89"/>
  <c r="S40" i="91" s="1"/>
  <c r="T40" i="89"/>
  <c r="T40" i="91" s="1"/>
  <c r="U40" i="89"/>
  <c r="V40"/>
  <c r="V40" i="91"/>
  <c r="I27" i="89"/>
  <c r="J27"/>
  <c r="J27" i="91" s="1"/>
  <c r="J41" s="1"/>
  <c r="K27" i="89"/>
  <c r="L27"/>
  <c r="M27"/>
  <c r="M27" i="91" s="1"/>
  <c r="N27" i="89"/>
  <c r="N27" i="91" s="1"/>
  <c r="N41" s="1"/>
  <c r="O27" i="89"/>
  <c r="O41" s="1"/>
  <c r="O42" s="1"/>
  <c r="P27"/>
  <c r="P27" i="91" s="1"/>
  <c r="Q27" i="89"/>
  <c r="Q27" i="91" s="1"/>
  <c r="R27" i="89"/>
  <c r="R27" i="91" s="1"/>
  <c r="R41" s="1"/>
  <c r="S27" i="89"/>
  <c r="S27" i="91" s="1"/>
  <c r="T27" i="89"/>
  <c r="T27" i="91" s="1"/>
  <c r="U27" i="89"/>
  <c r="V27"/>
  <c r="V27" i="91"/>
  <c r="V41" s="1"/>
  <c r="H27" i="89"/>
  <c r="H27" i="91"/>
  <c r="G27" i="89"/>
  <c r="G27" i="91"/>
  <c r="F8" i="89"/>
  <c r="H8"/>
  <c r="H8" i="91" s="1"/>
  <c r="I8" i="89"/>
  <c r="J8"/>
  <c r="L8"/>
  <c r="M8"/>
  <c r="M8" i="91"/>
  <c r="N8" i="89"/>
  <c r="O8"/>
  <c r="O8" i="91" s="1"/>
  <c r="P8" i="89"/>
  <c r="Q8"/>
  <c r="Q8" i="91"/>
  <c r="R8" i="89"/>
  <c r="S8"/>
  <c r="S8" i="91" s="1"/>
  <c r="T8" i="89"/>
  <c r="T8" i="91" s="1"/>
  <c r="U8" i="89"/>
  <c r="U8" i="91" s="1"/>
  <c r="V8" i="89"/>
  <c r="V8" i="91" s="1"/>
  <c r="W8" i="89"/>
  <c r="W8" i="91" s="1"/>
  <c r="X8" i="89"/>
  <c r="X8" i="91" s="1"/>
  <c r="X21" s="1"/>
  <c r="F9" i="89"/>
  <c r="G9"/>
  <c r="H9"/>
  <c r="I9"/>
  <c r="J9"/>
  <c r="J9" i="91" s="1"/>
  <c r="L9" i="89"/>
  <c r="L9" i="91" s="1"/>
  <c r="M9" i="89"/>
  <c r="N9"/>
  <c r="O9"/>
  <c r="O9" i="91" s="1"/>
  <c r="P9" i="89"/>
  <c r="R9"/>
  <c r="T9"/>
  <c r="T9" i="91" s="1"/>
  <c r="V9" i="89"/>
  <c r="V9" i="91" s="1"/>
  <c r="E10" i="89"/>
  <c r="E10" i="91" s="1"/>
  <c r="F10" i="89"/>
  <c r="F10" i="91" s="1"/>
  <c r="G10" i="89"/>
  <c r="G10" i="91" s="1"/>
  <c r="H10" i="89"/>
  <c r="H10" i="91" s="1"/>
  <c r="I10" i="89"/>
  <c r="I10" i="91" s="1"/>
  <c r="J10" i="89"/>
  <c r="J10" i="91" s="1"/>
  <c r="L10" i="89"/>
  <c r="L10" i="91" s="1"/>
  <c r="M10" i="89"/>
  <c r="N10"/>
  <c r="N10" i="91"/>
  <c r="O10" i="89"/>
  <c r="O10" i="91"/>
  <c r="P10" i="89"/>
  <c r="R10"/>
  <c r="R10" i="91" s="1"/>
  <c r="S10" i="89"/>
  <c r="S10" i="91" s="1"/>
  <c r="T10" i="89"/>
  <c r="T10" i="91" s="1"/>
  <c r="U10" i="89"/>
  <c r="U10" i="91" s="1"/>
  <c r="V10" i="89"/>
  <c r="V10" i="91" s="1"/>
  <c r="W10" i="89"/>
  <c r="W10" i="91" s="1"/>
  <c r="X10" i="89"/>
  <c r="X10" i="91" s="1"/>
  <c r="F11" i="89"/>
  <c r="F11" i="91" s="1"/>
  <c r="H11" i="89"/>
  <c r="I11"/>
  <c r="I11" i="91"/>
  <c r="J11" i="89"/>
  <c r="J11" i="91"/>
  <c r="L11" i="89"/>
  <c r="M11"/>
  <c r="M11" i="91" s="1"/>
  <c r="N11" i="89"/>
  <c r="N11" i="91" s="1"/>
  <c r="O11" i="89"/>
  <c r="O11" i="91" s="1"/>
  <c r="P11" i="89"/>
  <c r="P11" i="91" s="1"/>
  <c r="R11" i="89"/>
  <c r="R11" i="91" s="1"/>
  <c r="S11" i="89"/>
  <c r="S11" i="91" s="1"/>
  <c r="T11" i="89"/>
  <c r="T11" i="91" s="1"/>
  <c r="U11" i="89"/>
  <c r="U11" i="91" s="1"/>
  <c r="V11" i="89"/>
  <c r="V11" i="91" s="1"/>
  <c r="W11" i="89"/>
  <c r="W11" i="91" s="1"/>
  <c r="X11" i="89"/>
  <c r="X11" i="91" s="1"/>
  <c r="E12" i="89"/>
  <c r="E12" i="91" s="1"/>
  <c r="F12" i="89"/>
  <c r="F12" i="91" s="1"/>
  <c r="G12" i="89"/>
  <c r="G12" i="91" s="1"/>
  <c r="H12" i="89"/>
  <c r="I12"/>
  <c r="J12"/>
  <c r="J12" i="91" s="1"/>
  <c r="L12" i="89"/>
  <c r="L12" i="91" s="1"/>
  <c r="M12" i="89"/>
  <c r="N12"/>
  <c r="N12" i="91"/>
  <c r="O12" i="89"/>
  <c r="O12" i="91"/>
  <c r="P12" i="89"/>
  <c r="P12" i="91"/>
  <c r="R12" i="89"/>
  <c r="S12"/>
  <c r="S12" i="91" s="1"/>
  <c r="T12" i="89"/>
  <c r="T12" i="91" s="1"/>
  <c r="V12" i="89"/>
  <c r="V12" i="91" s="1"/>
  <c r="X12" i="89"/>
  <c r="F13"/>
  <c r="G13"/>
  <c r="H13"/>
  <c r="I13"/>
  <c r="I13" i="91" s="1"/>
  <c r="J13" i="89"/>
  <c r="J13" i="91" s="1"/>
  <c r="L13" i="89"/>
  <c r="L13" i="91" s="1"/>
  <c r="M13" i="89"/>
  <c r="M13" i="91" s="1"/>
  <c r="N13" i="89"/>
  <c r="O13"/>
  <c r="O13" i="91"/>
  <c r="P13" i="89"/>
  <c r="P13" i="91"/>
  <c r="R13" i="89"/>
  <c r="R13" i="91"/>
  <c r="S13" i="89"/>
  <c r="T13"/>
  <c r="T13" i="91" s="1"/>
  <c r="U13" i="89"/>
  <c r="U13" i="91" s="1"/>
  <c r="V13" i="89"/>
  <c r="V13" i="91" s="1"/>
  <c r="W13" i="89"/>
  <c r="W13" i="91" s="1"/>
  <c r="X13" i="89"/>
  <c r="X13" i="91" s="1"/>
  <c r="E14" i="89"/>
  <c r="E14" i="91" s="1"/>
  <c r="F14" i="89"/>
  <c r="F14" i="91" s="1"/>
  <c r="H14" i="89"/>
  <c r="H14" i="91" s="1"/>
  <c r="I14" i="89"/>
  <c r="I14" i="91" s="1"/>
  <c r="J14" i="89"/>
  <c r="J14" i="91" s="1"/>
  <c r="L14" i="89"/>
  <c r="L14" i="91" s="1"/>
  <c r="M14" i="89"/>
  <c r="M14" i="91" s="1"/>
  <c r="N14" i="89"/>
  <c r="O14"/>
  <c r="O14" i="91"/>
  <c r="P14" i="89"/>
  <c r="P14" i="91"/>
  <c r="R14" i="89"/>
  <c r="R14" i="91"/>
  <c r="S14" i="89"/>
  <c r="S14" i="91"/>
  <c r="T14" i="89"/>
  <c r="T14" i="91"/>
  <c r="U14" i="89"/>
  <c r="U14" i="91"/>
  <c r="V14" i="89"/>
  <c r="V14" i="91"/>
  <c r="W14" i="89"/>
  <c r="W14" i="91"/>
  <c r="X14" i="89"/>
  <c r="X14" i="91"/>
  <c r="F15" i="89"/>
  <c r="G15"/>
  <c r="G15" i="91" s="1"/>
  <c r="H15" i="89"/>
  <c r="H15" i="91" s="1"/>
  <c r="I15" i="89"/>
  <c r="I15" i="91" s="1"/>
  <c r="J15" i="89"/>
  <c r="J15" i="91" s="1"/>
  <c r="L15" i="89"/>
  <c r="L15" i="91" s="1"/>
  <c r="M15" i="89"/>
  <c r="N15"/>
  <c r="N15" i="91"/>
  <c r="O15" i="89"/>
  <c r="P15"/>
  <c r="P15" i="91" s="1"/>
  <c r="R15" i="89"/>
  <c r="S15"/>
  <c r="S15" i="91"/>
  <c r="T15" i="89"/>
  <c r="V15"/>
  <c r="V15" i="91" s="1"/>
  <c r="F16" i="89"/>
  <c r="G16"/>
  <c r="G16" i="91"/>
  <c r="H16" i="89"/>
  <c r="H16" i="91"/>
  <c r="I16" i="89"/>
  <c r="I16" i="91"/>
  <c r="J16" i="89"/>
  <c r="J16" i="91"/>
  <c r="L16" i="89"/>
  <c r="L16" i="91"/>
  <c r="M16" i="89"/>
  <c r="N16"/>
  <c r="O16"/>
  <c r="O16" i="91"/>
  <c r="P16" i="89"/>
  <c r="R16"/>
  <c r="R16" i="91" s="1"/>
  <c r="S16" i="89"/>
  <c r="S16" i="91" s="1"/>
  <c r="T16" i="89"/>
  <c r="T16" i="91" s="1"/>
  <c r="U16" i="89"/>
  <c r="U16" i="91" s="1"/>
  <c r="V16" i="89"/>
  <c r="V16" i="91" s="1"/>
  <c r="W16" i="89"/>
  <c r="X16"/>
  <c r="X16" i="91"/>
  <c r="E17" i="89"/>
  <c r="E17" i="91"/>
  <c r="F17" i="89"/>
  <c r="H17"/>
  <c r="I17"/>
  <c r="I17" i="91"/>
  <c r="J17" i="89"/>
  <c r="L17"/>
  <c r="L17" i="91" s="1"/>
  <c r="M17" i="89"/>
  <c r="M17" i="91" s="1"/>
  <c r="N17" i="89"/>
  <c r="N17" i="91" s="1"/>
  <c r="O17" i="89"/>
  <c r="O17" i="91" s="1"/>
  <c r="P17" i="89"/>
  <c r="P17" i="91" s="1"/>
  <c r="R17" i="89"/>
  <c r="R17" i="91" s="1"/>
  <c r="S17" i="89"/>
  <c r="T17"/>
  <c r="T17" i="91"/>
  <c r="U17" i="89"/>
  <c r="V17"/>
  <c r="V17" i="91" s="1"/>
  <c r="W17" i="89"/>
  <c r="X17"/>
  <c r="X17" i="91"/>
  <c r="E18" i="89"/>
  <c r="F18"/>
  <c r="G18"/>
  <c r="H18"/>
  <c r="H18" i="91" s="1"/>
  <c r="Z18" s="1"/>
  <c r="F38" s="1"/>
  <c r="X38" s="1"/>
  <c r="AD38" s="1"/>
  <c r="I18" i="89"/>
  <c r="I18" i="91" s="1"/>
  <c r="Y18" s="1"/>
  <c r="E38" s="1"/>
  <c r="W38" s="1"/>
  <c r="J18" i="89"/>
  <c r="J18" i="91" s="1"/>
  <c r="L18" i="89"/>
  <c r="M18"/>
  <c r="M18" i="91"/>
  <c r="N18" i="89"/>
  <c r="N18" i="91"/>
  <c r="O18" i="89"/>
  <c r="O18" i="91"/>
  <c r="P18" i="89"/>
  <c r="P18" i="91"/>
  <c r="R18" i="89"/>
  <c r="R18" i="91"/>
  <c r="T18" i="89"/>
  <c r="T18" i="91"/>
  <c r="V18" i="89"/>
  <c r="V18" i="91"/>
  <c r="F19" i="89"/>
  <c r="G19"/>
  <c r="G19" i="91" s="1"/>
  <c r="H19" i="89"/>
  <c r="H19" i="91" s="1"/>
  <c r="I19" i="89"/>
  <c r="I19" i="91" s="1"/>
  <c r="J19" i="89"/>
  <c r="L19"/>
  <c r="L19" i="91"/>
  <c r="M19" i="89"/>
  <c r="M19" i="91"/>
  <c r="N19" i="89"/>
  <c r="N19" i="91"/>
  <c r="O19" i="89"/>
  <c r="O19" i="91"/>
  <c r="P19" i="89"/>
  <c r="R19"/>
  <c r="R19" i="91" s="1"/>
  <c r="S19" i="89"/>
  <c r="S19" i="91" s="1"/>
  <c r="T19" i="89"/>
  <c r="T19" i="91" s="1"/>
  <c r="U19" i="89"/>
  <c r="U19" i="91" s="1"/>
  <c r="V19" i="89"/>
  <c r="W19"/>
  <c r="W19" i="91"/>
  <c r="X19" i="89"/>
  <c r="X19" i="91"/>
  <c r="F20" i="89"/>
  <c r="F20" i="91"/>
  <c r="H20" i="89"/>
  <c r="H20" i="91"/>
  <c r="I20" i="89"/>
  <c r="I20" i="91" s="1"/>
  <c r="J20" i="89"/>
  <c r="L20"/>
  <c r="L20" i="91"/>
  <c r="M20" i="89"/>
  <c r="N20"/>
  <c r="N20" i="91"/>
  <c r="O20" i="89"/>
  <c r="O20" i="91"/>
  <c r="P20" i="89"/>
  <c r="R20"/>
  <c r="R20" i="91" s="1"/>
  <c r="S20" i="89"/>
  <c r="S20" i="91" s="1"/>
  <c r="T20" i="89"/>
  <c r="T20" i="91" s="1"/>
  <c r="U20" i="89"/>
  <c r="U20" i="91" s="1"/>
  <c r="V20" i="89"/>
  <c r="V20" i="91" s="1"/>
  <c r="W20" i="89"/>
  <c r="W20" i="91" s="1"/>
  <c r="X20" i="89"/>
  <c r="X20" i="91" s="1"/>
  <c r="F7" i="89"/>
  <c r="G7"/>
  <c r="H7"/>
  <c r="H7" i="91" s="1"/>
  <c r="I7" i="89"/>
  <c r="J7"/>
  <c r="L7"/>
  <c r="L7" i="91" s="1"/>
  <c r="L21" s="1"/>
  <c r="K22" s="1"/>
  <c r="M7" i="89"/>
  <c r="M7" i="91" s="1"/>
  <c r="M21" s="1"/>
  <c r="N7" i="89"/>
  <c r="O7"/>
  <c r="P7"/>
  <c r="Q7"/>
  <c r="R7"/>
  <c r="R7" i="91" s="1"/>
  <c r="S7" i="89"/>
  <c r="S7" i="91" s="1"/>
  <c r="T7" i="89"/>
  <c r="T7" i="91" s="1"/>
  <c r="T21" s="1"/>
  <c r="U7" i="89"/>
  <c r="V7"/>
  <c r="V7" i="91"/>
  <c r="W7" i="89"/>
  <c r="W7" i="91"/>
  <c r="X7" i="89"/>
  <c r="T22" i="92"/>
  <c r="T22" i="90"/>
  <c r="T22" i="88"/>
  <c r="V41" i="87"/>
  <c r="U41"/>
  <c r="U42"/>
  <c r="T41"/>
  <c r="S42"/>
  <c r="S41"/>
  <c r="R41"/>
  <c r="Q41"/>
  <c r="P41"/>
  <c r="O42"/>
  <c r="O41"/>
  <c r="N41"/>
  <c r="M41"/>
  <c r="L41"/>
  <c r="K41"/>
  <c r="K42"/>
  <c r="J41"/>
  <c r="I41"/>
  <c r="H41"/>
  <c r="G41"/>
  <c r="X21"/>
  <c r="W21"/>
  <c r="V21"/>
  <c r="U22"/>
  <c r="U21"/>
  <c r="T21"/>
  <c r="S21"/>
  <c r="R21"/>
  <c r="Q22"/>
  <c r="Q21"/>
  <c r="P21"/>
  <c r="O21"/>
  <c r="N21"/>
  <c r="M21"/>
  <c r="L21"/>
  <c r="K21"/>
  <c r="J21"/>
  <c r="I21"/>
  <c r="H21"/>
  <c r="G21"/>
  <c r="F21"/>
  <c r="E22"/>
  <c r="E21"/>
  <c r="Z20"/>
  <c r="F40"/>
  <c r="X40"/>
  <c r="Y20"/>
  <c r="E40"/>
  <c r="W40"/>
  <c r="AD40"/>
  <c r="Z19"/>
  <c r="F39"/>
  <c r="X39"/>
  <c r="AD39"/>
  <c r="Y19"/>
  <c r="E39"/>
  <c r="W39"/>
  <c r="Z18"/>
  <c r="F38"/>
  <c r="X38"/>
  <c r="AD38"/>
  <c r="Y18"/>
  <c r="E38"/>
  <c r="W38"/>
  <c r="Z17"/>
  <c r="F37"/>
  <c r="X37"/>
  <c r="Y17"/>
  <c r="E37"/>
  <c r="W37"/>
  <c r="Z16"/>
  <c r="F36"/>
  <c r="X36"/>
  <c r="Y16"/>
  <c r="E36"/>
  <c r="W36"/>
  <c r="Z15"/>
  <c r="F35"/>
  <c r="X35"/>
  <c r="Y15"/>
  <c r="E35"/>
  <c r="W35"/>
  <c r="Z14"/>
  <c r="F34"/>
  <c r="X34"/>
  <c r="AD34"/>
  <c r="Y14"/>
  <c r="E34"/>
  <c r="W34"/>
  <c r="Z13"/>
  <c r="F33"/>
  <c r="X33"/>
  <c r="AD33"/>
  <c r="Y13"/>
  <c r="E33"/>
  <c r="W33"/>
  <c r="Z12"/>
  <c r="F32"/>
  <c r="X32"/>
  <c r="Y12"/>
  <c r="E32"/>
  <c r="W32"/>
  <c r="Z11"/>
  <c r="F31"/>
  <c r="X31"/>
  <c r="AD31"/>
  <c r="Y11"/>
  <c r="E31"/>
  <c r="W31"/>
  <c r="Z10"/>
  <c r="F30"/>
  <c r="X30"/>
  <c r="Y10"/>
  <c r="E30"/>
  <c r="W30"/>
  <c r="Z9"/>
  <c r="F29"/>
  <c r="X29"/>
  <c r="Y9"/>
  <c r="E29"/>
  <c r="W29"/>
  <c r="AD29"/>
  <c r="Z8"/>
  <c r="F28"/>
  <c r="X28"/>
  <c r="AD28"/>
  <c r="Y8"/>
  <c r="E28"/>
  <c r="W28"/>
  <c r="Z7"/>
  <c r="F27"/>
  <c r="X27"/>
  <c r="Y7"/>
  <c r="E27"/>
  <c r="W27"/>
  <c r="V41" i="85"/>
  <c r="U42"/>
  <c r="U41"/>
  <c r="T41"/>
  <c r="S42"/>
  <c r="S41"/>
  <c r="R41"/>
  <c r="Q42"/>
  <c r="Q41"/>
  <c r="P41"/>
  <c r="O42"/>
  <c r="O41"/>
  <c r="N41"/>
  <c r="M41"/>
  <c r="L41"/>
  <c r="K41"/>
  <c r="K42"/>
  <c r="J41"/>
  <c r="I42"/>
  <c r="I41"/>
  <c r="H41"/>
  <c r="G41"/>
  <c r="X21"/>
  <c r="W22"/>
  <c r="W21"/>
  <c r="V21"/>
  <c r="U21"/>
  <c r="T21"/>
  <c r="S21"/>
  <c r="R21"/>
  <c r="Q22"/>
  <c r="Q21"/>
  <c r="P21"/>
  <c r="O21"/>
  <c r="N21"/>
  <c r="M22"/>
  <c r="M21"/>
  <c r="L21"/>
  <c r="K22"/>
  <c r="K21"/>
  <c r="J21"/>
  <c r="I21"/>
  <c r="H21"/>
  <c r="G21"/>
  <c r="E41"/>
  <c r="F21"/>
  <c r="E22"/>
  <c r="E21"/>
  <c r="Z20"/>
  <c r="F40"/>
  <c r="X40"/>
  <c r="Y20"/>
  <c r="E40"/>
  <c r="W40"/>
  <c r="Z19"/>
  <c r="F39"/>
  <c r="X39"/>
  <c r="Y19"/>
  <c r="E39"/>
  <c r="W39"/>
  <c r="AD39"/>
  <c r="Z18"/>
  <c r="F38"/>
  <c r="X38"/>
  <c r="Y18"/>
  <c r="E38"/>
  <c r="W38"/>
  <c r="Z17"/>
  <c r="F37"/>
  <c r="X37"/>
  <c r="Y17"/>
  <c r="E37"/>
  <c r="W37"/>
  <c r="Z16"/>
  <c r="F36"/>
  <c r="X36"/>
  <c r="Y16"/>
  <c r="E36"/>
  <c r="W36"/>
  <c r="Z15"/>
  <c r="F35"/>
  <c r="X35"/>
  <c r="Y15"/>
  <c r="E35"/>
  <c r="W35"/>
  <c r="Z14"/>
  <c r="Y14"/>
  <c r="E34"/>
  <c r="W34"/>
  <c r="Z13"/>
  <c r="F33"/>
  <c r="X33"/>
  <c r="Y13"/>
  <c r="E33"/>
  <c r="W33"/>
  <c r="Z12"/>
  <c r="F32"/>
  <c r="X32"/>
  <c r="Y12"/>
  <c r="E32"/>
  <c r="W32"/>
  <c r="Z11"/>
  <c r="F31"/>
  <c r="X31"/>
  <c r="Y11"/>
  <c r="E31"/>
  <c r="W31"/>
  <c r="Z10"/>
  <c r="F30"/>
  <c r="X30"/>
  <c r="Y10"/>
  <c r="E30"/>
  <c r="W30"/>
  <c r="AD30"/>
  <c r="Z9"/>
  <c r="F29"/>
  <c r="X29"/>
  <c r="Y9"/>
  <c r="E29"/>
  <c r="W29"/>
  <c r="Z8"/>
  <c r="F28"/>
  <c r="X28"/>
  <c r="Y8"/>
  <c r="E28"/>
  <c r="W28"/>
  <c r="Z7"/>
  <c r="F27"/>
  <c r="X27"/>
  <c r="Y7"/>
  <c r="T22" i="84"/>
  <c r="V41" i="83"/>
  <c r="U42"/>
  <c r="U41"/>
  <c r="T41"/>
  <c r="S42"/>
  <c r="S41"/>
  <c r="R41"/>
  <c r="Q42"/>
  <c r="Q41"/>
  <c r="P41"/>
  <c r="O42"/>
  <c r="O41"/>
  <c r="N41"/>
  <c r="M42"/>
  <c r="M41"/>
  <c r="L41"/>
  <c r="K41"/>
  <c r="J41"/>
  <c r="I41"/>
  <c r="H41"/>
  <c r="G42"/>
  <c r="G41"/>
  <c r="X21"/>
  <c r="W21"/>
  <c r="V21"/>
  <c r="U22"/>
  <c r="U21"/>
  <c r="T21"/>
  <c r="S21"/>
  <c r="R21"/>
  <c r="Q21"/>
  <c r="P21"/>
  <c r="O22"/>
  <c r="O21"/>
  <c r="N21"/>
  <c r="M21"/>
  <c r="M22"/>
  <c r="L21"/>
  <c r="K22"/>
  <c r="K21"/>
  <c r="J21"/>
  <c r="I21"/>
  <c r="H21"/>
  <c r="G21"/>
  <c r="F21"/>
  <c r="E22"/>
  <c r="E21"/>
  <c r="Z20"/>
  <c r="F40"/>
  <c r="X40"/>
  <c r="Y20"/>
  <c r="E40"/>
  <c r="W40"/>
  <c r="Z19"/>
  <c r="F39"/>
  <c r="X39"/>
  <c r="Y19"/>
  <c r="E39"/>
  <c r="W39"/>
  <c r="Z18"/>
  <c r="F38"/>
  <c r="X38"/>
  <c r="Y18"/>
  <c r="E38"/>
  <c r="W38"/>
  <c r="Z17"/>
  <c r="F37"/>
  <c r="X37"/>
  <c r="AD37"/>
  <c r="Y17"/>
  <c r="E37"/>
  <c r="W37"/>
  <c r="Z16"/>
  <c r="F36"/>
  <c r="X36"/>
  <c r="AD36"/>
  <c r="Y16"/>
  <c r="E36"/>
  <c r="W36"/>
  <c r="Z15"/>
  <c r="F35"/>
  <c r="X35"/>
  <c r="Y15"/>
  <c r="Z14"/>
  <c r="F34"/>
  <c r="X34"/>
  <c r="Y14"/>
  <c r="Z13"/>
  <c r="F33"/>
  <c r="X33"/>
  <c r="AD33"/>
  <c r="Y13"/>
  <c r="E33"/>
  <c r="W33"/>
  <c r="Z12"/>
  <c r="Y12"/>
  <c r="E32"/>
  <c r="W32"/>
  <c r="Z11"/>
  <c r="F31"/>
  <c r="X31"/>
  <c r="Y11"/>
  <c r="E31"/>
  <c r="W31"/>
  <c r="Z10"/>
  <c r="F30"/>
  <c r="X30"/>
  <c r="Y10"/>
  <c r="E30"/>
  <c r="W30"/>
  <c r="Z9"/>
  <c r="F29"/>
  <c r="X29"/>
  <c r="Y9"/>
  <c r="E29"/>
  <c r="W29"/>
  <c r="Z8"/>
  <c r="F28"/>
  <c r="X28"/>
  <c r="Y8"/>
  <c r="E28"/>
  <c r="W28"/>
  <c r="Z7"/>
  <c r="Y7"/>
  <c r="E27"/>
  <c r="W27"/>
  <c r="Z12" i="81"/>
  <c r="F32"/>
  <c r="X32"/>
  <c r="Y12"/>
  <c r="V41"/>
  <c r="U41"/>
  <c r="T41"/>
  <c r="S41"/>
  <c r="R41"/>
  <c r="Q41"/>
  <c r="P41"/>
  <c r="O41"/>
  <c r="N41"/>
  <c r="M41"/>
  <c r="L41"/>
  <c r="K41"/>
  <c r="J41"/>
  <c r="I41"/>
  <c r="H41"/>
  <c r="G41"/>
  <c r="X21"/>
  <c r="W21"/>
  <c r="V21"/>
  <c r="U21"/>
  <c r="U22"/>
  <c r="T21"/>
  <c r="S21"/>
  <c r="R21"/>
  <c r="Q21"/>
  <c r="P21"/>
  <c r="O21"/>
  <c r="N21"/>
  <c r="M21"/>
  <c r="L21"/>
  <c r="K21"/>
  <c r="J21"/>
  <c r="I21"/>
  <c r="H21"/>
  <c r="G22"/>
  <c r="G21"/>
  <c r="F21"/>
  <c r="E21"/>
  <c r="Z20"/>
  <c r="F40"/>
  <c r="X40"/>
  <c r="Y20"/>
  <c r="E40"/>
  <c r="W40"/>
  <c r="Z19"/>
  <c r="F39"/>
  <c r="X39"/>
  <c r="Y19"/>
  <c r="E39"/>
  <c r="W39"/>
  <c r="Z18"/>
  <c r="F38"/>
  <c r="X38"/>
  <c r="Y18"/>
  <c r="E38"/>
  <c r="W38"/>
  <c r="AD38"/>
  <c r="Z17"/>
  <c r="F37"/>
  <c r="X37"/>
  <c r="Y17"/>
  <c r="E37"/>
  <c r="W37"/>
  <c r="Z16"/>
  <c r="F36"/>
  <c r="X36"/>
  <c r="Y16"/>
  <c r="E36"/>
  <c r="W36"/>
  <c r="Z15"/>
  <c r="F35"/>
  <c r="X35"/>
  <c r="Y15"/>
  <c r="E35"/>
  <c r="W35"/>
  <c r="Z14"/>
  <c r="F34"/>
  <c r="X34"/>
  <c r="Y14"/>
  <c r="E34"/>
  <c r="W34"/>
  <c r="Z13"/>
  <c r="Y13"/>
  <c r="E33"/>
  <c r="W33"/>
  <c r="Z11"/>
  <c r="F31"/>
  <c r="X31"/>
  <c r="Y11"/>
  <c r="E31"/>
  <c r="W31"/>
  <c r="Z10"/>
  <c r="F30"/>
  <c r="X30"/>
  <c r="Y10"/>
  <c r="E30"/>
  <c r="W30"/>
  <c r="Z9"/>
  <c r="F29"/>
  <c r="X29"/>
  <c r="Y9"/>
  <c r="E29"/>
  <c r="W29"/>
  <c r="Z8"/>
  <c r="F28"/>
  <c r="X28"/>
  <c r="Y8"/>
  <c r="E28"/>
  <c r="W28"/>
  <c r="Z7"/>
  <c r="F27"/>
  <c r="X27"/>
  <c r="Y7"/>
  <c r="E27"/>
  <c r="W27"/>
  <c r="Z7" i="79"/>
  <c r="Z8"/>
  <c r="F28"/>
  <c r="X28"/>
  <c r="Z9"/>
  <c r="F29"/>
  <c r="X29"/>
  <c r="Z10"/>
  <c r="F30"/>
  <c r="X30"/>
  <c r="Z11"/>
  <c r="F31"/>
  <c r="X31"/>
  <c r="Z13"/>
  <c r="F33"/>
  <c r="X33"/>
  <c r="Z14"/>
  <c r="F34"/>
  <c r="X34"/>
  <c r="Z15"/>
  <c r="F35"/>
  <c r="X35"/>
  <c r="Y16"/>
  <c r="E36"/>
  <c r="W36"/>
  <c r="Z16"/>
  <c r="F36"/>
  <c r="X36"/>
  <c r="Z17"/>
  <c r="F37"/>
  <c r="X37"/>
  <c r="Y19"/>
  <c r="E39"/>
  <c r="W39"/>
  <c r="Z19"/>
  <c r="F39"/>
  <c r="X39"/>
  <c r="Z20"/>
  <c r="F40"/>
  <c r="X40"/>
  <c r="H41"/>
  <c r="I41"/>
  <c r="J41"/>
  <c r="K41"/>
  <c r="L41"/>
  <c r="M41"/>
  <c r="N41"/>
  <c r="O41"/>
  <c r="P41"/>
  <c r="Q41"/>
  <c r="R41"/>
  <c r="S41"/>
  <c r="S42"/>
  <c r="T41"/>
  <c r="U41"/>
  <c r="V41"/>
  <c r="T22" i="78"/>
  <c r="T22" i="76"/>
  <c r="O7" i="91"/>
  <c r="R21" i="75"/>
  <c r="X8"/>
  <c r="D28" s="1"/>
  <c r="V28" s="1"/>
  <c r="L11" i="91"/>
  <c r="X13" i="75"/>
  <c r="D33" s="1"/>
  <c r="V33" s="1"/>
  <c r="R15" i="91"/>
  <c r="N16"/>
  <c r="P16"/>
  <c r="F17"/>
  <c r="H17"/>
  <c r="L18"/>
  <c r="K27"/>
  <c r="L27"/>
  <c r="P28"/>
  <c r="V28"/>
  <c r="L29"/>
  <c r="R29"/>
  <c r="V29"/>
  <c r="M30"/>
  <c r="T31"/>
  <c r="K32"/>
  <c r="R33"/>
  <c r="T33"/>
  <c r="H34"/>
  <c r="U34"/>
  <c r="L35"/>
  <c r="P35"/>
  <c r="N36"/>
  <c r="S36"/>
  <c r="P37"/>
  <c r="V37"/>
  <c r="J38"/>
  <c r="P38"/>
  <c r="Q38"/>
  <c r="L39"/>
  <c r="S39"/>
  <c r="K40"/>
  <c r="M40"/>
  <c r="N40"/>
  <c r="U40"/>
  <c r="T22" i="74"/>
  <c r="X7" i="73"/>
  <c r="D27"/>
  <c r="V27"/>
  <c r="Y7"/>
  <c r="E27"/>
  <c r="W27"/>
  <c r="X8"/>
  <c r="D28"/>
  <c r="V28"/>
  <c r="Y8"/>
  <c r="E28"/>
  <c r="W28"/>
  <c r="X9"/>
  <c r="D29"/>
  <c r="V29"/>
  <c r="Y9"/>
  <c r="E29"/>
  <c r="W29"/>
  <c r="X10"/>
  <c r="D30"/>
  <c r="V30"/>
  <c r="Y10"/>
  <c r="E30"/>
  <c r="W30"/>
  <c r="X11"/>
  <c r="D31"/>
  <c r="V31"/>
  <c r="Y11"/>
  <c r="E31"/>
  <c r="W31"/>
  <c r="X12"/>
  <c r="D32"/>
  <c r="V32"/>
  <c r="Y12"/>
  <c r="E32"/>
  <c r="W32"/>
  <c r="X13"/>
  <c r="D33"/>
  <c r="V33"/>
  <c r="Y13"/>
  <c r="E33"/>
  <c r="W33"/>
  <c r="X14"/>
  <c r="D34"/>
  <c r="V34"/>
  <c r="Y14"/>
  <c r="E34"/>
  <c r="W34"/>
  <c r="X15"/>
  <c r="D35"/>
  <c r="V35"/>
  <c r="Y15"/>
  <c r="E35"/>
  <c r="W35"/>
  <c r="X16"/>
  <c r="D36"/>
  <c r="V36"/>
  <c r="Y16"/>
  <c r="E36"/>
  <c r="W36"/>
  <c r="X17"/>
  <c r="D37"/>
  <c r="V37"/>
  <c r="Y17"/>
  <c r="E37"/>
  <c r="W37"/>
  <c r="X18"/>
  <c r="Y18"/>
  <c r="E38"/>
  <c r="W38"/>
  <c r="X19"/>
  <c r="D39"/>
  <c r="V39"/>
  <c r="Y19"/>
  <c r="E39"/>
  <c r="W39"/>
  <c r="X20"/>
  <c r="D40"/>
  <c r="V40"/>
  <c r="AC40"/>
  <c r="Y20"/>
  <c r="D21"/>
  <c r="E21"/>
  <c r="F21"/>
  <c r="G21"/>
  <c r="H21"/>
  <c r="I21"/>
  <c r="J21"/>
  <c r="K21"/>
  <c r="L21"/>
  <c r="D41"/>
  <c r="D42"/>
  <c r="M21"/>
  <c r="N21"/>
  <c r="N22"/>
  <c r="O21"/>
  <c r="P21"/>
  <c r="Q21"/>
  <c r="R21"/>
  <c r="S21"/>
  <c r="T21"/>
  <c r="U21"/>
  <c r="V21"/>
  <c r="W21"/>
  <c r="E41"/>
  <c r="W40"/>
  <c r="F41"/>
  <c r="G41"/>
  <c r="H41"/>
  <c r="I41"/>
  <c r="J41"/>
  <c r="K41"/>
  <c r="L41"/>
  <c r="M41"/>
  <c r="L42"/>
  <c r="N41"/>
  <c r="O41"/>
  <c r="P41"/>
  <c r="Q41"/>
  <c r="R41"/>
  <c r="S41"/>
  <c r="T41"/>
  <c r="U41"/>
  <c r="T22" i="72"/>
  <c r="X7" i="71"/>
  <c r="D27"/>
  <c r="V27"/>
  <c r="Y7"/>
  <c r="E27"/>
  <c r="W27"/>
  <c r="X8"/>
  <c r="D28"/>
  <c r="V28"/>
  <c r="Y8"/>
  <c r="E28"/>
  <c r="W28"/>
  <c r="X9"/>
  <c r="D29"/>
  <c r="V29"/>
  <c r="Y9"/>
  <c r="E29"/>
  <c r="W29"/>
  <c r="X10"/>
  <c r="D30"/>
  <c r="V30"/>
  <c r="Y10"/>
  <c r="E30"/>
  <c r="W30"/>
  <c r="X11"/>
  <c r="D31"/>
  <c r="V31"/>
  <c r="Y11"/>
  <c r="E31"/>
  <c r="W31"/>
  <c r="AC31"/>
  <c r="X12"/>
  <c r="D32"/>
  <c r="V32"/>
  <c r="Y12"/>
  <c r="E32"/>
  <c r="W32"/>
  <c r="X13"/>
  <c r="D33"/>
  <c r="V33"/>
  <c r="E33"/>
  <c r="W33"/>
  <c r="X14"/>
  <c r="D34"/>
  <c r="V34"/>
  <c r="Y14"/>
  <c r="E34"/>
  <c r="W34"/>
  <c r="X15"/>
  <c r="D35"/>
  <c r="V35"/>
  <c r="Y15"/>
  <c r="E35"/>
  <c r="W35"/>
  <c r="X16"/>
  <c r="D36"/>
  <c r="V36"/>
  <c r="Y16"/>
  <c r="E36"/>
  <c r="W36"/>
  <c r="X17"/>
  <c r="D37"/>
  <c r="V37"/>
  <c r="Y17"/>
  <c r="E37"/>
  <c r="W37"/>
  <c r="AC37"/>
  <c r="X18"/>
  <c r="D38"/>
  <c r="V38"/>
  <c r="Y18"/>
  <c r="Y21"/>
  <c r="X19"/>
  <c r="D39"/>
  <c r="V39"/>
  <c r="Y19"/>
  <c r="E39"/>
  <c r="W39"/>
  <c r="AC39"/>
  <c r="X20"/>
  <c r="D40"/>
  <c r="V40"/>
  <c r="Y20"/>
  <c r="E40"/>
  <c r="W40"/>
  <c r="D21"/>
  <c r="E21"/>
  <c r="D22"/>
  <c r="F21"/>
  <c r="G21"/>
  <c r="H21"/>
  <c r="I21"/>
  <c r="J21"/>
  <c r="K21"/>
  <c r="L21"/>
  <c r="M21"/>
  <c r="N21"/>
  <c r="N22"/>
  <c r="O21"/>
  <c r="P21"/>
  <c r="Q21"/>
  <c r="R21"/>
  <c r="S21"/>
  <c r="T21"/>
  <c r="U21"/>
  <c r="V21"/>
  <c r="W21"/>
  <c r="E38"/>
  <c r="W38"/>
  <c r="AC38"/>
  <c r="F41"/>
  <c r="G41"/>
  <c r="H41"/>
  <c r="I41"/>
  <c r="J41"/>
  <c r="K41"/>
  <c r="L41"/>
  <c r="M41"/>
  <c r="N41"/>
  <c r="O41"/>
  <c r="P41"/>
  <c r="Q41"/>
  <c r="R41"/>
  <c r="S41"/>
  <c r="T41"/>
  <c r="U41"/>
  <c r="T22" i="70"/>
  <c r="X7" i="69"/>
  <c r="Y7"/>
  <c r="E27"/>
  <c r="W27"/>
  <c r="X8"/>
  <c r="D28"/>
  <c r="V28"/>
  <c r="Y8"/>
  <c r="E28"/>
  <c r="W28"/>
  <c r="X9"/>
  <c r="D29"/>
  <c r="V29"/>
  <c r="Y9"/>
  <c r="E29"/>
  <c r="W29"/>
  <c r="X10"/>
  <c r="D30"/>
  <c r="V30"/>
  <c r="AC30"/>
  <c r="Y10"/>
  <c r="E30"/>
  <c r="W30"/>
  <c r="X11"/>
  <c r="D31"/>
  <c r="V31"/>
  <c r="V41"/>
  <c r="Y11"/>
  <c r="E31"/>
  <c r="W31"/>
  <c r="X12"/>
  <c r="D32"/>
  <c r="V32"/>
  <c r="Y12"/>
  <c r="E32"/>
  <c r="W32"/>
  <c r="X13"/>
  <c r="D33"/>
  <c r="V33"/>
  <c r="AC33"/>
  <c r="Y13"/>
  <c r="E33"/>
  <c r="W33"/>
  <c r="X14"/>
  <c r="D34"/>
  <c r="V34"/>
  <c r="Y14"/>
  <c r="E34"/>
  <c r="W34"/>
  <c r="AC34"/>
  <c r="X15"/>
  <c r="D35"/>
  <c r="V35"/>
  <c r="Y15"/>
  <c r="E35"/>
  <c r="W35"/>
  <c r="X16"/>
  <c r="D36"/>
  <c r="V36"/>
  <c r="Y16"/>
  <c r="E36"/>
  <c r="W36"/>
  <c r="X17"/>
  <c r="D37"/>
  <c r="V37"/>
  <c r="AC37"/>
  <c r="Y17"/>
  <c r="E37"/>
  <c r="W37"/>
  <c r="X18"/>
  <c r="D38"/>
  <c r="V38"/>
  <c r="AC38"/>
  <c r="Y18"/>
  <c r="E38"/>
  <c r="W38"/>
  <c r="X19"/>
  <c r="D39"/>
  <c r="V39"/>
  <c r="AC39"/>
  <c r="Y19"/>
  <c r="E39"/>
  <c r="W39"/>
  <c r="X20"/>
  <c r="D40"/>
  <c r="V40"/>
  <c r="AC40"/>
  <c r="Y20"/>
  <c r="D21"/>
  <c r="E21"/>
  <c r="F21"/>
  <c r="G21"/>
  <c r="F22"/>
  <c r="H21"/>
  <c r="I21"/>
  <c r="J21"/>
  <c r="K21"/>
  <c r="L21"/>
  <c r="M21"/>
  <c r="L22"/>
  <c r="N21"/>
  <c r="N22"/>
  <c r="O21"/>
  <c r="P21"/>
  <c r="Q21"/>
  <c r="R21"/>
  <c r="S21"/>
  <c r="T21"/>
  <c r="U21"/>
  <c r="V21"/>
  <c r="W21"/>
  <c r="W40"/>
  <c r="F41"/>
  <c r="G41"/>
  <c r="H41"/>
  <c r="I41"/>
  <c r="J41"/>
  <c r="K41"/>
  <c r="L41"/>
  <c r="M41"/>
  <c r="N41"/>
  <c r="O41"/>
  <c r="P41"/>
  <c r="Q41"/>
  <c r="R41"/>
  <c r="R42"/>
  <c r="S41"/>
  <c r="T41"/>
  <c r="U41"/>
  <c r="X7" i="67"/>
  <c r="D27"/>
  <c r="V27"/>
  <c r="Y7"/>
  <c r="X8"/>
  <c r="D28"/>
  <c r="V28"/>
  <c r="Y8"/>
  <c r="E28"/>
  <c r="W28"/>
  <c r="X9"/>
  <c r="D29"/>
  <c r="V29"/>
  <c r="Y9"/>
  <c r="E29"/>
  <c r="W29"/>
  <c r="X10"/>
  <c r="D30"/>
  <c r="V30"/>
  <c r="Y10"/>
  <c r="E30"/>
  <c r="W30"/>
  <c r="AC30"/>
  <c r="X11"/>
  <c r="D31"/>
  <c r="V31"/>
  <c r="Y11"/>
  <c r="E31"/>
  <c r="W31"/>
  <c r="X12"/>
  <c r="D32"/>
  <c r="V32"/>
  <c r="Y12"/>
  <c r="X13"/>
  <c r="D33"/>
  <c r="V33"/>
  <c r="Y13"/>
  <c r="E33"/>
  <c r="W33"/>
  <c r="X14"/>
  <c r="D34"/>
  <c r="V34"/>
  <c r="Y14"/>
  <c r="E34"/>
  <c r="W34"/>
  <c r="AC34"/>
  <c r="X15"/>
  <c r="Y15"/>
  <c r="E35"/>
  <c r="W35"/>
  <c r="AC35"/>
  <c r="X16"/>
  <c r="D36"/>
  <c r="V36"/>
  <c r="Y16"/>
  <c r="X17"/>
  <c r="D37"/>
  <c r="V37"/>
  <c r="Y17"/>
  <c r="E37"/>
  <c r="W37"/>
  <c r="X18"/>
  <c r="D38"/>
  <c r="V38"/>
  <c r="Y18"/>
  <c r="E38"/>
  <c r="W38"/>
  <c r="AC38"/>
  <c r="X19"/>
  <c r="Y19"/>
  <c r="E39"/>
  <c r="W39"/>
  <c r="X20"/>
  <c r="D40"/>
  <c r="V40"/>
  <c r="Y20"/>
  <c r="E40"/>
  <c r="W40"/>
  <c r="D21"/>
  <c r="E21"/>
  <c r="D22"/>
  <c r="F21"/>
  <c r="G21"/>
  <c r="F22"/>
  <c r="H21"/>
  <c r="I21"/>
  <c r="J21"/>
  <c r="J22"/>
  <c r="K21"/>
  <c r="L21"/>
  <c r="M21"/>
  <c r="N21"/>
  <c r="O21"/>
  <c r="P21"/>
  <c r="Q21"/>
  <c r="R21"/>
  <c r="S21"/>
  <c r="T21"/>
  <c r="U21"/>
  <c r="V21"/>
  <c r="V22"/>
  <c r="W21"/>
  <c r="E27"/>
  <c r="W27"/>
  <c r="E32"/>
  <c r="W32"/>
  <c r="D35"/>
  <c r="V35"/>
  <c r="E36"/>
  <c r="W36"/>
  <c r="D39"/>
  <c r="V39"/>
  <c r="F41"/>
  <c r="F42"/>
  <c r="G41"/>
  <c r="H41"/>
  <c r="I41"/>
  <c r="H42"/>
  <c r="J41"/>
  <c r="K41"/>
  <c r="L41"/>
  <c r="L42"/>
  <c r="M41"/>
  <c r="N41"/>
  <c r="O41"/>
  <c r="P41"/>
  <c r="Q41"/>
  <c r="R41"/>
  <c r="S41"/>
  <c r="T41"/>
  <c r="U41"/>
  <c r="X7" i="64"/>
  <c r="D27"/>
  <c r="V27"/>
  <c r="Y7"/>
  <c r="E27"/>
  <c r="W27"/>
  <c r="X8"/>
  <c r="D28"/>
  <c r="V28"/>
  <c r="Y8"/>
  <c r="E28"/>
  <c r="W28"/>
  <c r="X9"/>
  <c r="D29"/>
  <c r="V29"/>
  <c r="Y9"/>
  <c r="E29"/>
  <c r="W29"/>
  <c r="AC29"/>
  <c r="X10"/>
  <c r="D30"/>
  <c r="V30"/>
  <c r="Y10"/>
  <c r="E30"/>
  <c r="W30"/>
  <c r="AC30"/>
  <c r="X11"/>
  <c r="D31"/>
  <c r="V31"/>
  <c r="Y11"/>
  <c r="E31"/>
  <c r="W31"/>
  <c r="AC31"/>
  <c r="X12"/>
  <c r="D32"/>
  <c r="V32"/>
  <c r="AC32"/>
  <c r="Y12"/>
  <c r="E32"/>
  <c r="W32"/>
  <c r="X13"/>
  <c r="D33"/>
  <c r="V33"/>
  <c r="Y13"/>
  <c r="E33"/>
  <c r="W33"/>
  <c r="X14"/>
  <c r="D34"/>
  <c r="V34"/>
  <c r="Y14"/>
  <c r="E34"/>
  <c r="W34"/>
  <c r="AC34"/>
  <c r="X15"/>
  <c r="D35"/>
  <c r="V35"/>
  <c r="AC35"/>
  <c r="Y15"/>
  <c r="E35"/>
  <c r="W35"/>
  <c r="X16"/>
  <c r="D36"/>
  <c r="V36"/>
  <c r="Y16"/>
  <c r="E36"/>
  <c r="W36"/>
  <c r="AC36"/>
  <c r="X17"/>
  <c r="D37"/>
  <c r="V37"/>
  <c r="Y17"/>
  <c r="E37"/>
  <c r="W37"/>
  <c r="AC37"/>
  <c r="X18"/>
  <c r="D38"/>
  <c r="V38"/>
  <c r="Y18"/>
  <c r="E38"/>
  <c r="W38"/>
  <c r="AC38"/>
  <c r="X19"/>
  <c r="D39"/>
  <c r="V39"/>
  <c r="Y19"/>
  <c r="E39"/>
  <c r="W39"/>
  <c r="AC39"/>
  <c r="X20"/>
  <c r="D40"/>
  <c r="V40"/>
  <c r="Y20"/>
  <c r="E40"/>
  <c r="W40"/>
  <c r="D21"/>
  <c r="E21"/>
  <c r="F21"/>
  <c r="G21"/>
  <c r="E41"/>
  <c r="H21"/>
  <c r="I21"/>
  <c r="H22"/>
  <c r="J21"/>
  <c r="K21"/>
  <c r="J22"/>
  <c r="L21"/>
  <c r="M21"/>
  <c r="L22"/>
  <c r="N21"/>
  <c r="O21"/>
  <c r="N22"/>
  <c r="P21"/>
  <c r="Q21"/>
  <c r="R21"/>
  <c r="S21"/>
  <c r="R22"/>
  <c r="T21"/>
  <c r="T22"/>
  <c r="U21"/>
  <c r="V21"/>
  <c r="W21"/>
  <c r="V22"/>
  <c r="F41"/>
  <c r="G41"/>
  <c r="F42"/>
  <c r="H41"/>
  <c r="H42"/>
  <c r="I41"/>
  <c r="J41"/>
  <c r="K41"/>
  <c r="J42"/>
  <c r="L41"/>
  <c r="M41"/>
  <c r="L42"/>
  <c r="N41"/>
  <c r="O41"/>
  <c r="P41"/>
  <c r="Q41"/>
  <c r="P42"/>
  <c r="R41"/>
  <c r="R42"/>
  <c r="S41"/>
  <c r="T41"/>
  <c r="U41"/>
  <c r="T42"/>
  <c r="K42" i="83"/>
  <c r="I22"/>
  <c r="F27"/>
  <c r="X27"/>
  <c r="AD27"/>
  <c r="I42"/>
  <c r="E35"/>
  <c r="W35"/>
  <c r="AD35"/>
  <c r="Q22" i="81"/>
  <c r="W22" i="83"/>
  <c r="E34"/>
  <c r="W34"/>
  <c r="AD34"/>
  <c r="G22"/>
  <c r="U22" i="85"/>
  <c r="S22"/>
  <c r="I22"/>
  <c r="G42"/>
  <c r="O22"/>
  <c r="M42"/>
  <c r="S22" i="87"/>
  <c r="Z21"/>
  <c r="Y22"/>
  <c r="E27" i="85"/>
  <c r="W27"/>
  <c r="Q42" i="87"/>
  <c r="M42"/>
  <c r="G42"/>
  <c r="I42"/>
  <c r="M22"/>
  <c r="O22"/>
  <c r="I22"/>
  <c r="G22"/>
  <c r="Q22" i="83"/>
  <c r="S22"/>
  <c r="AD36" i="87"/>
  <c r="AD32"/>
  <c r="X41"/>
  <c r="W42"/>
  <c r="AD27"/>
  <c r="AD30"/>
  <c r="AD37"/>
  <c r="W41"/>
  <c r="AD35"/>
  <c r="F41"/>
  <c r="P10" i="91"/>
  <c r="F9"/>
  <c r="Y21" i="87"/>
  <c r="W16" i="91"/>
  <c r="AD35" i="85"/>
  <c r="AD37"/>
  <c r="AD31"/>
  <c r="AD33"/>
  <c r="AD28"/>
  <c r="AD32"/>
  <c r="AD38"/>
  <c r="AD36"/>
  <c r="AD40"/>
  <c r="Y21"/>
  <c r="F7" i="91"/>
  <c r="AD39" i="83"/>
  <c r="AD40"/>
  <c r="AD29"/>
  <c r="AD38"/>
  <c r="AD28"/>
  <c r="AD31"/>
  <c r="F41"/>
  <c r="Y21"/>
  <c r="E32" i="81"/>
  <c r="W32"/>
  <c r="P7" i="91"/>
  <c r="J7"/>
  <c r="O15"/>
  <c r="Q30"/>
  <c r="O29"/>
  <c r="X21" i="67"/>
  <c r="P19" i="91"/>
  <c r="I8"/>
  <c r="F18"/>
  <c r="P22" i="64"/>
  <c r="D22"/>
  <c r="F21" i="75"/>
  <c r="D21"/>
  <c r="L21"/>
  <c r="F42" i="93"/>
  <c r="N42"/>
  <c r="J22"/>
  <c r="V22"/>
  <c r="L22"/>
  <c r="N22"/>
  <c r="T22"/>
  <c r="T21" i="75"/>
  <c r="N21"/>
  <c r="Y10"/>
  <c r="E30" s="1"/>
  <c r="W30" s="1"/>
  <c r="AC30" s="1"/>
  <c r="I27" i="91"/>
  <c r="AC37" i="67"/>
  <c r="R42" i="93"/>
  <c r="R22"/>
  <c r="D41"/>
  <c r="P22"/>
  <c r="P42"/>
  <c r="L42"/>
  <c r="F22"/>
  <c r="E41"/>
  <c r="AC38"/>
  <c r="Y21"/>
  <c r="X22"/>
  <c r="AC29"/>
  <c r="E27"/>
  <c r="W27"/>
  <c r="W41"/>
  <c r="V42"/>
  <c r="X21"/>
  <c r="H22"/>
  <c r="AC35"/>
  <c r="AC28"/>
  <c r="D22"/>
  <c r="AC27"/>
  <c r="H42"/>
  <c r="D22" i="69"/>
  <c r="V22"/>
  <c r="P22"/>
  <c r="R22"/>
  <c r="T22"/>
  <c r="N42"/>
  <c r="T42"/>
  <c r="J22"/>
  <c r="E41"/>
  <c r="D42"/>
  <c r="H42"/>
  <c r="J42"/>
  <c r="F42"/>
  <c r="L42"/>
  <c r="P42"/>
  <c r="AC29"/>
  <c r="Y21"/>
  <c r="H22"/>
  <c r="AC28"/>
  <c r="D27"/>
  <c r="V27"/>
  <c r="AC27"/>
  <c r="D41"/>
  <c r="AC35"/>
  <c r="T42" i="93"/>
  <c r="AC33"/>
  <c r="AC36" i="67"/>
  <c r="T42"/>
  <c r="AC40"/>
  <c r="L22"/>
  <c r="N22"/>
  <c r="H22"/>
  <c r="N42"/>
  <c r="R42"/>
  <c r="P42"/>
  <c r="P22"/>
  <c r="AC32"/>
  <c r="R22"/>
  <c r="N42" i="64"/>
  <c r="J42" i="67"/>
  <c r="T22"/>
  <c r="AC28"/>
  <c r="D41"/>
  <c r="AC33"/>
  <c r="AC30" i="93"/>
  <c r="D42"/>
  <c r="AC32"/>
  <c r="V41"/>
  <c r="H21" i="75"/>
  <c r="P42" i="71"/>
  <c r="N42"/>
  <c r="R42"/>
  <c r="J22"/>
  <c r="J42"/>
  <c r="H42"/>
  <c r="F42"/>
  <c r="X16" i="75"/>
  <c r="D36" s="1"/>
  <c r="V36" s="1"/>
  <c r="L22" i="71"/>
  <c r="AC36"/>
  <c r="X14" i="75"/>
  <c r="D34" s="1"/>
  <c r="V34" s="1"/>
  <c r="F22" i="71"/>
  <c r="AC35"/>
  <c r="X15" i="75"/>
  <c r="D35" s="1"/>
  <c r="V35" s="1"/>
  <c r="AC40" i="71"/>
  <c r="X17" i="75"/>
  <c r="D37"/>
  <c r="X11"/>
  <c r="D31" s="1"/>
  <c r="V31" s="1"/>
  <c r="P22" i="71"/>
  <c r="X20" i="75"/>
  <c r="D40" s="1"/>
  <c r="V40" s="1"/>
  <c r="R22" i="71"/>
  <c r="AC33"/>
  <c r="X9" i="75"/>
  <c r="D29" s="1"/>
  <c r="V29" s="1"/>
  <c r="T22" i="71"/>
  <c r="AC32"/>
  <c r="V22"/>
  <c r="AC28"/>
  <c r="AD27" i="85"/>
  <c r="W41"/>
  <c r="AC27" i="71"/>
  <c r="AC29" i="67"/>
  <c r="W41"/>
  <c r="AC27"/>
  <c r="V41"/>
  <c r="E42" i="83"/>
  <c r="Y21" i="64"/>
  <c r="AC32" i="69"/>
  <c r="W41"/>
  <c r="V42"/>
  <c r="D41" i="71"/>
  <c r="F32" i="83"/>
  <c r="X32"/>
  <c r="AD32"/>
  <c r="Z21"/>
  <c r="Y22"/>
  <c r="AD29" i="85"/>
  <c r="F41"/>
  <c r="E42"/>
  <c r="G22"/>
  <c r="E41" i="67"/>
  <c r="D42"/>
  <c r="W41" i="83"/>
  <c r="F33" i="81"/>
  <c r="X33"/>
  <c r="AD30" i="83"/>
  <c r="X41"/>
  <c r="F34" i="85"/>
  <c r="X34"/>
  <c r="AD34"/>
  <c r="Z21"/>
  <c r="Y22"/>
  <c r="AC39" i="93"/>
  <c r="Y21" i="67"/>
  <c r="X22"/>
  <c r="H22" i="71"/>
  <c r="X21"/>
  <c r="X22"/>
  <c r="AC39" i="67"/>
  <c r="AC36" i="69"/>
  <c r="AC31"/>
  <c r="X10" i="75"/>
  <c r="D30"/>
  <c r="V30"/>
  <c r="X21" i="69"/>
  <c r="X22"/>
  <c r="AC31" i="67"/>
  <c r="X18" i="75"/>
  <c r="D38" s="1"/>
  <c r="V38" s="1"/>
  <c r="E41" i="87"/>
  <c r="E42"/>
  <c r="K22"/>
  <c r="W22"/>
  <c r="E41" i="83"/>
  <c r="AC37" i="93"/>
  <c r="X41" i="85"/>
  <c r="W42"/>
  <c r="V42" i="67"/>
  <c r="W42" i="83"/>
  <c r="L42" i="71"/>
  <c r="T42"/>
  <c r="AC29"/>
  <c r="W41"/>
  <c r="E41"/>
  <c r="D42"/>
  <c r="AC34"/>
  <c r="AC30"/>
  <c r="V41"/>
  <c r="V42"/>
  <c r="F42" i="73"/>
  <c r="J22"/>
  <c r="L22"/>
  <c r="R42"/>
  <c r="T42"/>
  <c r="D38"/>
  <c r="V38"/>
  <c r="AC38"/>
  <c r="H22"/>
  <c r="N42"/>
  <c r="P42"/>
  <c r="D22"/>
  <c r="G41" i="75"/>
  <c r="T41"/>
  <c r="M41"/>
  <c r="Y18"/>
  <c r="E38" s="1"/>
  <c r="W38" s="1"/>
  <c r="AC38" s="1"/>
  <c r="Y16"/>
  <c r="E36" s="1"/>
  <c r="W36" s="1"/>
  <c r="Y17"/>
  <c r="E37" s="1"/>
  <c r="W37" s="1"/>
  <c r="AC37" s="1"/>
  <c r="AC27" i="64"/>
  <c r="V41"/>
  <c r="AC40"/>
  <c r="AC33"/>
  <c r="W41"/>
  <c r="V42"/>
  <c r="F22"/>
  <c r="X12" i="75"/>
  <c r="D32"/>
  <c r="V32" s="1"/>
  <c r="D41" i="64"/>
  <c r="D42"/>
  <c r="X19" i="75"/>
  <c r="D39" s="1"/>
  <c r="V39" s="1"/>
  <c r="X21" i="64"/>
  <c r="X22"/>
  <c r="AC28"/>
  <c r="P22" i="73"/>
  <c r="V22"/>
  <c r="T22"/>
  <c r="Y21"/>
  <c r="R22"/>
  <c r="J42"/>
  <c r="I41" i="75"/>
  <c r="H41"/>
  <c r="H42" i="73"/>
  <c r="AC39"/>
  <c r="Y19" i="75"/>
  <c r="E39" s="1"/>
  <c r="W39" s="1"/>
  <c r="AC39" s="1"/>
  <c r="X21" i="73"/>
  <c r="AC37"/>
  <c r="AC36"/>
  <c r="AC35"/>
  <c r="AC34"/>
  <c r="AC33"/>
  <c r="Y13" i="75"/>
  <c r="E33" s="1"/>
  <c r="W33" s="1"/>
  <c r="AC33" s="1"/>
  <c r="AC32" i="73"/>
  <c r="AC31"/>
  <c r="F22"/>
  <c r="AC29"/>
  <c r="X22"/>
  <c r="AC28"/>
  <c r="W41"/>
  <c r="G21" i="75"/>
  <c r="F22" s="1"/>
  <c r="AC27" i="73"/>
  <c r="Q41" i="75"/>
  <c r="K41"/>
  <c r="J42" s="1"/>
  <c r="S41"/>
  <c r="V30" i="91"/>
  <c r="O41" i="75"/>
  <c r="R41"/>
  <c r="V37"/>
  <c r="P41"/>
  <c r="L41"/>
  <c r="L42" s="1"/>
  <c r="J41"/>
  <c r="Y15"/>
  <c r="E35"/>
  <c r="W35" s="1"/>
  <c r="AC35" s="1"/>
  <c r="Y9"/>
  <c r="E29"/>
  <c r="W29" s="1"/>
  <c r="AC29" s="1"/>
  <c r="E21"/>
  <c r="N9" i="91"/>
  <c r="Y14" i="75"/>
  <c r="E34" s="1"/>
  <c r="W34" s="1"/>
  <c r="F13" i="91"/>
  <c r="I21" i="75"/>
  <c r="H22"/>
  <c r="W21"/>
  <c r="H9" i="91"/>
  <c r="Y12" i="75"/>
  <c r="E32" s="1"/>
  <c r="W32" s="1"/>
  <c r="AC32" s="1"/>
  <c r="J20" i="91"/>
  <c r="Q21" i="75"/>
  <c r="Y8"/>
  <c r="K21"/>
  <c r="P21"/>
  <c r="J21"/>
  <c r="J22" s="1"/>
  <c r="V21"/>
  <c r="D22"/>
  <c r="H42"/>
  <c r="R42"/>
  <c r="P42"/>
  <c r="E28"/>
  <c r="W28" s="1"/>
  <c r="AC28" s="1"/>
  <c r="P22"/>
  <c r="V22"/>
  <c r="AC30" i="73"/>
  <c r="V41"/>
  <c r="V42"/>
  <c r="O34" i="91"/>
  <c r="G13"/>
  <c r="AC39" i="77"/>
  <c r="AC33"/>
  <c r="T42"/>
  <c r="N42"/>
  <c r="H42"/>
  <c r="X21"/>
  <c r="AC31"/>
  <c r="K29" i="91"/>
  <c r="AC37" i="77"/>
  <c r="Y21"/>
  <c r="X7" i="91"/>
  <c r="G9"/>
  <c r="I7"/>
  <c r="F15"/>
  <c r="N7"/>
  <c r="M10"/>
  <c r="P9"/>
  <c r="E41" i="77"/>
  <c r="AC29"/>
  <c r="AC35"/>
  <c r="AC40"/>
  <c r="W41"/>
  <c r="X22"/>
  <c r="AC28"/>
  <c r="V41"/>
  <c r="D41"/>
  <c r="D42"/>
  <c r="V42"/>
  <c r="P41" i="89"/>
  <c r="U27" i="91"/>
  <c r="T29"/>
  <c r="J19"/>
  <c r="I12"/>
  <c r="N8"/>
  <c r="N13"/>
  <c r="W17"/>
  <c r="R12"/>
  <c r="J8"/>
  <c r="G18"/>
  <c r="Q42" i="79"/>
  <c r="O42"/>
  <c r="M42"/>
  <c r="U41" i="89"/>
  <c r="U42" i="79"/>
  <c r="K42"/>
  <c r="L41" i="89"/>
  <c r="I41"/>
  <c r="I42" i="79"/>
  <c r="G41"/>
  <c r="G42"/>
  <c r="H41" i="89"/>
  <c r="G41"/>
  <c r="W30" i="79"/>
  <c r="W12" i="89"/>
  <c r="W21"/>
  <c r="Z18" i="79"/>
  <c r="F38"/>
  <c r="X38"/>
  <c r="X21"/>
  <c r="F41"/>
  <c r="W21"/>
  <c r="E41"/>
  <c r="U22"/>
  <c r="U12" i="89"/>
  <c r="U12" i="91" s="1"/>
  <c r="S22" i="79"/>
  <c r="Q22"/>
  <c r="Q12" i="89"/>
  <c r="Q21" s="1"/>
  <c r="Q22" s="1"/>
  <c r="Y18" i="79"/>
  <c r="E38"/>
  <c r="W38"/>
  <c r="M22"/>
  <c r="K22"/>
  <c r="G22"/>
  <c r="Z7" i="89"/>
  <c r="F27" s="1"/>
  <c r="X27" s="1"/>
  <c r="Y14" i="79"/>
  <c r="E34"/>
  <c r="W34"/>
  <c r="AD34"/>
  <c r="Z17" i="89"/>
  <c r="F37" s="1"/>
  <c r="X37" s="1"/>
  <c r="Y17" i="79"/>
  <c r="E37"/>
  <c r="W37"/>
  <c r="AD37"/>
  <c r="Z14" i="89"/>
  <c r="F34"/>
  <c r="Z18"/>
  <c r="F38" s="1"/>
  <c r="X38" s="1"/>
  <c r="L21"/>
  <c r="I22" i="79"/>
  <c r="J17" i="91"/>
  <c r="AD30" i="79"/>
  <c r="J21" i="89"/>
  <c r="Y14"/>
  <c r="E34" s="1"/>
  <c r="W34" s="1"/>
  <c r="AD34" s="1"/>
  <c r="L8" i="91"/>
  <c r="Y13" i="79"/>
  <c r="E33"/>
  <c r="W33"/>
  <c r="AD33"/>
  <c r="Y8"/>
  <c r="E28"/>
  <c r="W28"/>
  <c r="AD28"/>
  <c r="AD40"/>
  <c r="E20" i="89"/>
  <c r="Y7" i="79"/>
  <c r="E27"/>
  <c r="W27"/>
  <c r="O21" i="89"/>
  <c r="Y15" i="79"/>
  <c r="E35"/>
  <c r="W35"/>
  <c r="AD35"/>
  <c r="Z10" i="89"/>
  <c r="F30"/>
  <c r="X30" s="1"/>
  <c r="Y11" i="79"/>
  <c r="E31"/>
  <c r="W31"/>
  <c r="AD31"/>
  <c r="Y9"/>
  <c r="E29"/>
  <c r="W29"/>
  <c r="AD29"/>
  <c r="T41" i="89"/>
  <c r="J41"/>
  <c r="R41"/>
  <c r="K41"/>
  <c r="V41"/>
  <c r="S41"/>
  <c r="S42" s="1"/>
  <c r="AD36" i="79"/>
  <c r="M41" i="89"/>
  <c r="F27" i="79"/>
  <c r="X27"/>
  <c r="P20" i="91"/>
  <c r="Z20" i="89"/>
  <c r="F40"/>
  <c r="X40" s="1"/>
  <c r="AD40" s="1"/>
  <c r="K19" i="91"/>
  <c r="Y19" i="89"/>
  <c r="E39"/>
  <c r="W39" s="1"/>
  <c r="T15" i="91"/>
  <c r="Z15" i="89"/>
  <c r="F35"/>
  <c r="H12" i="91"/>
  <c r="Z12" i="89"/>
  <c r="F32"/>
  <c r="X32"/>
  <c r="H11" i="91"/>
  <c r="H21" i="89"/>
  <c r="Z11"/>
  <c r="F31"/>
  <c r="X31" s="1"/>
  <c r="AD31" s="1"/>
  <c r="I9" i="91"/>
  <c r="I21" i="89"/>
  <c r="Y9"/>
  <c r="E29" s="1"/>
  <c r="W29" s="1"/>
  <c r="P21"/>
  <c r="P8" i="91"/>
  <c r="K8"/>
  <c r="K21" i="89"/>
  <c r="Y8"/>
  <c r="E28"/>
  <c r="W28" s="1"/>
  <c r="F8" i="91"/>
  <c r="F21" i="89"/>
  <c r="E32" i="79"/>
  <c r="W32"/>
  <c r="AD32"/>
  <c r="M16" i="91"/>
  <c r="M12"/>
  <c r="W9"/>
  <c r="R9"/>
  <c r="Z9" i="89"/>
  <c r="F29"/>
  <c r="M9" i="91"/>
  <c r="U17"/>
  <c r="M15"/>
  <c r="X12"/>
  <c r="X21" i="89"/>
  <c r="K11" i="91"/>
  <c r="Y11" i="89"/>
  <c r="E31" s="1"/>
  <c r="W31" s="1"/>
  <c r="Q10" i="91"/>
  <c r="Y10" i="89"/>
  <c r="E30" s="1"/>
  <c r="W30" s="1"/>
  <c r="Q7" i="91"/>
  <c r="G7"/>
  <c r="Y7" i="89"/>
  <c r="E27"/>
  <c r="G21"/>
  <c r="V19" i="91"/>
  <c r="V21" i="89"/>
  <c r="E18" i="91"/>
  <c r="Y18" i="89"/>
  <c r="E38" s="1"/>
  <c r="W38" s="1"/>
  <c r="E21"/>
  <c r="F16" i="91"/>
  <c r="S13"/>
  <c r="Y13" i="89"/>
  <c r="E33"/>
  <c r="W33" s="1"/>
  <c r="AD33" s="1"/>
  <c r="U7" i="91"/>
  <c r="Z19" i="89"/>
  <c r="F39"/>
  <c r="X39" s="1"/>
  <c r="F19" i="91"/>
  <c r="N14"/>
  <c r="N21" i="89"/>
  <c r="H13" i="91"/>
  <c r="Z13" i="89"/>
  <c r="F33"/>
  <c r="X33"/>
  <c r="AD39" i="79"/>
  <c r="Z21"/>
  <c r="AD38"/>
  <c r="W22"/>
  <c r="E42"/>
  <c r="W41"/>
  <c r="E20" i="91"/>
  <c r="Y21" i="79"/>
  <c r="X41"/>
  <c r="AD27"/>
  <c r="Y22"/>
  <c r="W42"/>
  <c r="U42" i="81"/>
  <c r="U42" i="89"/>
  <c r="S42" i="81"/>
  <c r="Q41" i="89"/>
  <c r="Q42" s="1"/>
  <c r="Q42" i="81"/>
  <c r="O37" i="91"/>
  <c r="X29" i="89"/>
  <c r="AD29" s="1"/>
  <c r="O42" i="81"/>
  <c r="N41" i="89"/>
  <c r="M42"/>
  <c r="X35"/>
  <c r="M42" i="81"/>
  <c r="W12" i="91"/>
  <c r="W22" i="89"/>
  <c r="W22" i="81"/>
  <c r="U21" i="89"/>
  <c r="U22"/>
  <c r="Y16"/>
  <c r="E36" s="1"/>
  <c r="W36" s="1"/>
  <c r="S17" i="91"/>
  <c r="Z16" i="89"/>
  <c r="F36" s="1"/>
  <c r="X36" s="1"/>
  <c r="AD36" s="1"/>
  <c r="Y15"/>
  <c r="E35" s="1"/>
  <c r="W35" s="1"/>
  <c r="AD35" s="1"/>
  <c r="S21"/>
  <c r="T21"/>
  <c r="S22" i="81"/>
  <c r="Y12" i="89"/>
  <c r="E32" s="1"/>
  <c r="W32" s="1"/>
  <c r="AD32" s="1"/>
  <c r="Q12" i="91"/>
  <c r="R21" i="89"/>
  <c r="F41"/>
  <c r="Z8"/>
  <c r="F28" s="1"/>
  <c r="X28" s="1"/>
  <c r="R8" i="91"/>
  <c r="K42" i="89"/>
  <c r="K42" i="81"/>
  <c r="X34" i="89"/>
  <c r="I42"/>
  <c r="I42" i="81"/>
  <c r="G42" i="89"/>
  <c r="W27"/>
  <c r="G42" i="81"/>
  <c r="AD27"/>
  <c r="O22"/>
  <c r="O22" i="89"/>
  <c r="Y20"/>
  <c r="E40" s="1"/>
  <c r="W40" s="1"/>
  <c r="M20" i="91"/>
  <c r="M22" i="81"/>
  <c r="K22"/>
  <c r="K22" i="89"/>
  <c r="I22"/>
  <c r="I22" i="81"/>
  <c r="AD40"/>
  <c r="AD37"/>
  <c r="G22" i="89"/>
  <c r="F41" i="81"/>
  <c r="E41"/>
  <c r="AD39"/>
  <c r="AD36"/>
  <c r="AD35"/>
  <c r="AD34"/>
  <c r="AD33"/>
  <c r="Y21"/>
  <c r="Z21"/>
  <c r="AD32"/>
  <c r="AD31"/>
  <c r="AD30"/>
  <c r="X41"/>
  <c r="AD29"/>
  <c r="E22" i="89"/>
  <c r="E22" i="81"/>
  <c r="W41"/>
  <c r="AD28"/>
  <c r="S22" i="89"/>
  <c r="Z21"/>
  <c r="E42" i="81"/>
  <c r="Y22"/>
  <c r="W42"/>
  <c r="Y7" i="91" l="1"/>
  <c r="E21"/>
  <c r="AD30" i="89"/>
  <c r="AD39"/>
  <c r="AC34" i="75"/>
  <c r="AC36"/>
  <c r="R21" i="91"/>
  <c r="N21"/>
  <c r="M22" s="1"/>
  <c r="Z11"/>
  <c r="F31" s="1"/>
  <c r="X31" s="1"/>
  <c r="I21"/>
  <c r="Y10"/>
  <c r="E30" s="1"/>
  <c r="W30" s="1"/>
  <c r="V21"/>
  <c r="O21"/>
  <c r="T41"/>
  <c r="P41"/>
  <c r="H41"/>
  <c r="X41" i="89"/>
  <c r="AD27"/>
  <c r="Z10" i="91"/>
  <c r="F30" s="1"/>
  <c r="X30" s="1"/>
  <c r="AD30" s="1"/>
  <c r="F21"/>
  <c r="E41" i="75"/>
  <c r="L22"/>
  <c r="L41" i="91"/>
  <c r="S21"/>
  <c r="Z20"/>
  <c r="F40" s="1"/>
  <c r="X40" s="1"/>
  <c r="Z15"/>
  <c r="F35" s="1"/>
  <c r="X35" s="1"/>
  <c r="AD35" s="1"/>
  <c r="Y14"/>
  <c r="E34" s="1"/>
  <c r="W34" s="1"/>
  <c r="Z13"/>
  <c r="F33" s="1"/>
  <c r="X33" s="1"/>
  <c r="W21"/>
  <c r="Z8"/>
  <c r="F28" s="1"/>
  <c r="X28" s="1"/>
  <c r="Q41"/>
  <c r="Q42" s="1"/>
  <c r="M41"/>
  <c r="I41"/>
  <c r="Y19"/>
  <c r="E39" s="1"/>
  <c r="W39" s="1"/>
  <c r="Y16"/>
  <c r="E36" s="1"/>
  <c r="W36" s="1"/>
  <c r="Y15"/>
  <c r="E35" s="1"/>
  <c r="W35" s="1"/>
  <c r="Y13"/>
  <c r="E33" s="1"/>
  <c r="W33" s="1"/>
  <c r="Y11"/>
  <c r="E31" s="1"/>
  <c r="W31" s="1"/>
  <c r="Q21"/>
  <c r="Y9"/>
  <c r="E29" s="1"/>
  <c r="W29" s="1"/>
  <c r="Y8"/>
  <c r="E28" s="1"/>
  <c r="W28" s="1"/>
  <c r="S22"/>
  <c r="Z17"/>
  <c r="F37" s="1"/>
  <c r="X37" s="1"/>
  <c r="Z14"/>
  <c r="F34" s="1"/>
  <c r="X34" s="1"/>
  <c r="Y12"/>
  <c r="E32" s="1"/>
  <c r="W32" s="1"/>
  <c r="P21"/>
  <c r="O22" s="1"/>
  <c r="W22"/>
  <c r="M42"/>
  <c r="I42"/>
  <c r="AC40" i="75"/>
  <c r="AC31"/>
  <c r="Z7" i="91"/>
  <c r="H21"/>
  <c r="G22" s="1"/>
  <c r="Z9"/>
  <c r="F29" s="1"/>
  <c r="X29" s="1"/>
  <c r="AD29" s="1"/>
  <c r="J21"/>
  <c r="I22" s="1"/>
  <c r="E27" i="75"/>
  <c r="W27" s="1"/>
  <c r="Y21"/>
  <c r="AD28" i="89"/>
  <c r="AD38"/>
  <c r="Z19" i="91"/>
  <c r="F39" s="1"/>
  <c r="X39" s="1"/>
  <c r="AD39" s="1"/>
  <c r="Z16"/>
  <c r="F36" s="1"/>
  <c r="X36" s="1"/>
  <c r="AD36" s="1"/>
  <c r="Z12"/>
  <c r="F32" s="1"/>
  <c r="X32" s="1"/>
  <c r="U21"/>
  <c r="U42"/>
  <c r="S41"/>
  <c r="K41"/>
  <c r="G41"/>
  <c r="Y20"/>
  <c r="E40" s="1"/>
  <c r="W40" s="1"/>
  <c r="Y17"/>
  <c r="E37" s="1"/>
  <c r="W37" s="1"/>
  <c r="G21"/>
  <c r="D41" i="75"/>
  <c r="Y17" i="89"/>
  <c r="O27" i="91"/>
  <c r="O41" s="1"/>
  <c r="M21" i="89"/>
  <c r="X7" i="75"/>
  <c r="M22" i="89" l="1"/>
  <c r="E41"/>
  <c r="E42" s="1"/>
  <c r="F41" i="91"/>
  <c r="E42" s="1"/>
  <c r="E22"/>
  <c r="E27"/>
  <c r="W27" s="1"/>
  <c r="W41" s="1"/>
  <c r="Y21"/>
  <c r="AD32"/>
  <c r="AD34"/>
  <c r="AD33"/>
  <c r="G42"/>
  <c r="U22"/>
  <c r="AC27" i="75"/>
  <c r="W41"/>
  <c r="F27" i="91"/>
  <c r="X27" s="1"/>
  <c r="Z21"/>
  <c r="AD40"/>
  <c r="D42" i="75"/>
  <c r="AD31" i="91"/>
  <c r="E41"/>
  <c r="D27" i="75"/>
  <c r="V27" s="1"/>
  <c r="V41" s="1"/>
  <c r="X21"/>
  <c r="X22" s="1"/>
  <c r="Y21" i="89"/>
  <c r="Y22" s="1"/>
  <c r="E37"/>
  <c r="W37" s="1"/>
  <c r="AD28" i="91"/>
  <c r="S42"/>
  <c r="AD37"/>
  <c r="K42"/>
  <c r="O42"/>
  <c r="Q22"/>
  <c r="X41" l="1"/>
  <c r="W42" s="1"/>
  <c r="AD27"/>
  <c r="W41" i="89"/>
  <c r="W42" s="1"/>
  <c r="AD37"/>
  <c r="Y22" i="91"/>
  <c r="V42" i="75"/>
</calcChain>
</file>

<file path=xl/sharedStrings.xml><?xml version="1.0" encoding="utf-8"?>
<sst xmlns="http://schemas.openxmlformats.org/spreadsheetml/2006/main" count="1830" uniqueCount="83">
  <si>
    <t>HECHOS PUNIBLES</t>
  </si>
  <si>
    <t>Central</t>
  </si>
  <si>
    <t>Cordillera</t>
  </si>
  <si>
    <t>Concepcion</t>
  </si>
  <si>
    <t>Amambay</t>
  </si>
  <si>
    <t>Alto Py.</t>
  </si>
  <si>
    <t>San Pedro</t>
  </si>
  <si>
    <t>Caaguazu</t>
  </si>
  <si>
    <t>Guaira</t>
  </si>
  <si>
    <t>Caazapa</t>
  </si>
  <si>
    <t>ABIGEATO</t>
  </si>
  <si>
    <t>COACCION SEXUAL</t>
  </si>
  <si>
    <t>HURTO</t>
  </si>
  <si>
    <t>HURTO AGRAVADO</t>
  </si>
  <si>
    <t xml:space="preserve">HOMICIDIO CULPOSO  EN ACC DE TTO. </t>
  </si>
  <si>
    <t>LESION CULPOSA EN ACC. DE TTO.</t>
  </si>
  <si>
    <t xml:space="preserve">LESION     </t>
  </si>
  <si>
    <t xml:space="preserve">ROBO DE OBJETOS </t>
  </si>
  <si>
    <t>ROBO AGRAVADO DE OBJETOS</t>
  </si>
  <si>
    <t>ROBO DE VEHICULOS</t>
  </si>
  <si>
    <t>ROBO AGRAVADO DE VEHICULOS</t>
  </si>
  <si>
    <t>ROBO DE MOTOCICLETAS</t>
  </si>
  <si>
    <t>ROBO AGRAVADO DE MOTOCICLETAS</t>
  </si>
  <si>
    <t>TOTAL</t>
  </si>
  <si>
    <t>Itapua</t>
  </si>
  <si>
    <t>Alto Paraná</t>
  </si>
  <si>
    <t>Canindeyú</t>
  </si>
  <si>
    <t>Misiones</t>
  </si>
  <si>
    <t>Paraguari</t>
  </si>
  <si>
    <t>Ñeembucu</t>
  </si>
  <si>
    <t>Boqueron</t>
  </si>
  <si>
    <t>Pte Hayes</t>
  </si>
  <si>
    <t>D</t>
  </si>
  <si>
    <t>A</t>
  </si>
  <si>
    <t>PORCENTAJE DE ACLARADOS</t>
  </si>
  <si>
    <t>FUENTE: ELABORADO EN EL DPTO. DE ESTADISTICA EN BASE A DATOS PROPORCIONADOS POR LA DIRECCION GENERAL. DE ORDEN Y SEGURIDAD.</t>
  </si>
  <si>
    <t>SUB TOTAL</t>
  </si>
  <si>
    <t>TRANSPORTE</t>
  </si>
  <si>
    <t xml:space="preserve">HOMICIDIO DOLOSO </t>
  </si>
  <si>
    <r>
      <t xml:space="preserve">      </t>
    </r>
    <r>
      <rPr>
        <b/>
        <sz val="10"/>
        <rFont val="Arial"/>
        <family val="2"/>
      </rPr>
      <t xml:space="preserve">         POLICIA NACIONAL - DPTO. DE ESTADISTICA                                                                   </t>
    </r>
  </si>
  <si>
    <t xml:space="preserve">                                                            POLICIA NACIONAL - DPTO. DE ESTADISTICA                                                                   </t>
  </si>
  <si>
    <t>DENUNCIADOS</t>
  </si>
  <si>
    <r>
      <t xml:space="preserve">      </t>
    </r>
    <r>
      <rPr>
        <b/>
        <sz val="12"/>
        <rFont val="Cambria"/>
        <family val="1"/>
      </rPr>
      <t xml:space="preserve">                                INFORME        ESTADISTICO      MENSUAL                                                                                4                </t>
    </r>
  </si>
  <si>
    <r>
      <t xml:space="preserve">      </t>
    </r>
    <r>
      <rPr>
        <b/>
        <sz val="10"/>
        <rFont val="Arial"/>
        <family val="2"/>
      </rPr>
      <t xml:space="preserve">                                INFORME        ESTADISTICO      MENSUAL                                                 3                </t>
    </r>
  </si>
  <si>
    <t>Asuncion</t>
  </si>
  <si>
    <t>FUENTE: ELABORADO EN EL DPTO. DE ESTADISTICA EN BASE A DATOS PROPORCIONADOS POR LA DIRECCION GENERAL. DE PREVENCION Y SEGURIDAD.</t>
  </si>
  <si>
    <t>OK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</si>
  <si>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ELABORADO EN EL DPTO. DE ESTADISTICA EN BASE A DATOS PROPORCIONADOS POR LA DIRECCION GENERAL PREVENCION Y SEGURIDAD.</t>
    </r>
  </si>
  <si>
    <t>INFORME ESTADISTICO MENSUAL                         4</t>
  </si>
  <si>
    <r>
      <t xml:space="preserve">      </t>
    </r>
    <r>
      <rPr>
        <b/>
        <sz val="16"/>
        <rFont val="Baskerville Old Face"/>
        <family val="1"/>
      </rPr>
      <t xml:space="preserve">         POLICIA NACIONAL - DPTO. DE ESTADISTICA                                                                   </t>
    </r>
  </si>
  <si>
    <r>
      <t xml:space="preserve">      </t>
    </r>
    <r>
      <rPr>
        <b/>
        <sz val="16"/>
        <rFont val="Arial"/>
        <family val="2"/>
      </rPr>
      <t xml:space="preserve">         POLICIA NACIONAL - DPTO. DE ESTADISTICA                                                                   </t>
    </r>
  </si>
  <si>
    <r>
      <t xml:space="preserve">      </t>
    </r>
    <r>
      <rPr>
        <b/>
        <sz val="14"/>
        <rFont val="Cambria"/>
        <family val="1"/>
      </rPr>
      <t xml:space="preserve">                                INFORME        ESTADISTICO       PRIMER SEMESTRE                                                                              4                </t>
    </r>
  </si>
  <si>
    <t>DIRECCIONES POLICIALES</t>
  </si>
  <si>
    <t>HECHOS PUNIBLES MAS RESALTANTES,DENUNCIADOS Y ACLARADOS EN TODO EL PAÍS POR ZONAS POLICIALES.  ENERO 2020</t>
  </si>
  <si>
    <t>HECHOS PUNIBLES MAS RESALTANTES, DENUNCIADOS  EN TODO EL PAÍS.   ENERO  2020</t>
  </si>
  <si>
    <t>HECHOS PUNIBLES MAS RESALTANTES,DENUNCIADOS Y ACLARADOS EN TODO EL PAÍS POR ZONAS POLICIALES.  FEBRERO 2020</t>
  </si>
  <si>
    <t>HECHOS PUNIBLES MAS RESALTANTES, DENUNCIADOS  EN TODO EL PAÍS.   FEBRERO  2020</t>
  </si>
  <si>
    <t>HECHOS PUNIBLES MAS RESALTANTES,DENUNCIADOS Y ACLARADOS EN TODO EL PAÍS POR ZONAS POLICIALES.  MARZO 2020</t>
  </si>
  <si>
    <t>HECHOS PUNIBLES MAS RESALTANTES, DENUNCIADOS  EN TODO EL PAÍS.   MARZO  2020</t>
  </si>
  <si>
    <t>HECHOS PUNIBLES MAS RESALTANTES,DENUNCIADOS Y ACLARADOS EN TODO EL PAÍS POR ZONAS POLICIALES.  ABRIL 2020</t>
  </si>
  <si>
    <t>HECHOS PUNIBLES MAS RESALTANTES, DENUNCIADOS  EN TODO EL PAÍS.   ABRIL  2020</t>
  </si>
  <si>
    <t>HECHOS PUNIBLES MAS RESALTANTES,DENUNCIADOS Y ACLARADOS EN TODO EL PAÍS POR ZONAS POLICIALES.  MAYO 2020</t>
  </si>
  <si>
    <t>HECHOS PUNIBLES MAS RESALTANTES, DENUNCIADOS  EN TODO EL PAÍS.   MAYO  2020</t>
  </si>
  <si>
    <t>HECHOS PUNIBLES MAS RESALTANTES,DENUNCIADOS Y ACLARADOS EN TODO EL PAÍS POR ZONAS POLICIALES. JUNIO 2020</t>
  </si>
  <si>
    <t>HECHOS PUNIBLES MAS RESALTANTES, DENUNCIADOS  EN TODO EL PAÍS.   JUNIO  2020</t>
  </si>
  <si>
    <t>HECHOS PUNIBLES MAS RESALTANTES,DENUNCIADOS Y ACLARADOS EN TODO EL PAÍS POR ZONAS POLICIALES. PRIMER SEMESTRE 2020</t>
  </si>
  <si>
    <t>HECHOS PUNIBLES MAS RESALTANTES, DENUNCIADOS  EN TODO EL PAÍS.  PRIMER SEMESTRE  2020</t>
  </si>
  <si>
    <t>HECHOS PUNIBLES MAS RESALTANTES,DENUNCIADOS Y ACLARADOS EN TODO EL PAÍS POR ZONAS POLICIALES. JULIO 2020</t>
  </si>
  <si>
    <t>HECHOS PUNIBLES MAS RESALTANTES, DENUNCIADOS  EN TODO EL PAÍS.  JULIO  2020</t>
  </si>
  <si>
    <t>HECHOS PUNIBLES MAS RESALTANTES,DENUNCIADOS Y ACLARADOS EN TODO EL PAÍS POR ZONAS POLICIALES. SETIEMBRE 2020</t>
  </si>
  <si>
    <t>HECHOS PUNIBLES MAS RESALTANTES, DENUNCIADOS  EN TODO EL PAÍS. SETIEMBRE  2020</t>
  </si>
  <si>
    <t>HECHOS PUNIBLES MAS RESALTANTES,DENUNCIADOS Y ACLARADOS EN TODO EL PAÍS POR ZONAS POLICIALES.  OCTUBRE  2020</t>
  </si>
  <si>
    <t>HECHOS PUNIBLES MAS RESALTANTES, DENUNCIADOS  EN TODO EL PAÍS. OCTUBRE  2020</t>
  </si>
  <si>
    <t>HECHOS PUNIBLES MAS RESALTANTES,DENUNCIADOS Y ACLARADOS EN TODO EL PAÍS POR ZONAS POLICIALES.  NOVIEMBRE  2020</t>
  </si>
  <si>
    <t>HECHOS PUNIBLES MAS RESALTANTES, DENUNCIADOS  EN TODO EL PAÍS. NOVIEMBRE  2020</t>
  </si>
  <si>
    <t>HECHOS PUNIBLES MAS RESALTANTES,DENUNCIADOS Y ACLARADOS EN TODO EL PAÍS POR ZONAS POLICIALES.  DICIEMBRE  2020</t>
  </si>
  <si>
    <t>HECHOS PUNIBLES MAS RESALTANTES, DENUNCIADOS  EN TODO EL PAÍS. DICIEMBRE  2020</t>
  </si>
  <si>
    <t>HECHOS PUNIBLES MAS RESALTANTES,DENUNCIADOS Y ACLARADOS EN TODO EL PAÍS POR ZONAS POLICIALES.  2DO SEMESTRE  2020</t>
  </si>
  <si>
    <t>HECHOS PUNIBLES MAS RESALTANTES, DENUNCIADOS  EN TODO EL PAÍS. 2DO SEMESTRE 2020</t>
  </si>
  <si>
    <t>HECHOS PUNIBLES MAS RESALTANTES,DENUNCIADOS Y ACLARADOS EN TODO EL PAÍS POR ZONAS POLICIALES.  ANUAL  2020</t>
  </si>
  <si>
    <t>HECHOS PUNIBLES MAS RESALTANTES, DENUNCIADOS  EN TODO EL PAÍS. ANUAL 2020</t>
  </si>
  <si>
    <t>HECHOS PUNIBLES MAS RESALTANTES,DENUNCIADOS Y ACLARADOS EN TODO EL PAÍS POR ZONAS POLICIALES. de AGOSTO 2020</t>
  </si>
  <si>
    <t>HECHOS PUNIBLES MAS RESALTANTES, DENUNCIADOS  EN TODO EL PAÍS. de AGOSTO  2020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</si>
</sst>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Cambria"/>
      <family val="1"/>
    </font>
    <font>
      <sz val="14"/>
      <name val="Arial"/>
      <family val="2"/>
    </font>
    <font>
      <sz val="16"/>
      <name val="Arial"/>
      <family val="2"/>
    </font>
    <font>
      <sz val="16"/>
      <name val="Baskerville Old Face"/>
      <family val="1"/>
    </font>
    <font>
      <b/>
      <sz val="16"/>
      <name val="Baskerville Old Face"/>
      <family val="1"/>
    </font>
    <font>
      <b/>
      <sz val="16"/>
      <name val="Arial"/>
      <family val="2"/>
    </font>
    <font>
      <b/>
      <sz val="14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333333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33333"/>
      </right>
      <top/>
      <bottom style="medium">
        <color indexed="64"/>
      </bottom>
      <diagonal/>
    </border>
    <border>
      <left style="thin">
        <color rgb="FF333333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333333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11" fillId="0" borderId="0" xfId="0" applyFont="1" applyFill="1" applyBorder="1" applyAlignment="1">
      <alignment horizontal="center" textRotation="90" wrapText="1"/>
    </xf>
    <xf numFmtId="0" fontId="0" fillId="0" borderId="0" xfId="0" applyFont="1" applyFill="1" applyBorder="1"/>
    <xf numFmtId="0" fontId="11" fillId="0" borderId="0" xfId="0" applyFont="1" applyFill="1" applyBorder="1" applyAlignment="1">
      <alignment horizontal="center" vertical="center" textRotation="179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9" fontId="6" fillId="0" borderId="0" xfId="1" applyFont="1" applyFill="1" applyBorder="1" applyAlignment="1"/>
    <xf numFmtId="0" fontId="9" fillId="0" borderId="0" xfId="0" applyFont="1"/>
    <xf numFmtId="0" fontId="4" fillId="0" borderId="0" xfId="0" applyFont="1" applyFill="1" applyBorder="1" applyAlignment="1">
      <alignment vertical="center"/>
    </xf>
    <xf numFmtId="9" fontId="0" fillId="0" borderId="0" xfId="1" applyFont="1"/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9" fontId="3" fillId="0" borderId="0" xfId="1" applyFont="1"/>
    <xf numFmtId="0" fontId="10" fillId="4" borderId="19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2" xfId="0" applyFont="1" applyFill="1" applyBorder="1"/>
    <xf numFmtId="0" fontId="3" fillId="5" borderId="14" xfId="0" applyFont="1" applyFill="1" applyBorder="1"/>
    <xf numFmtId="0" fontId="3" fillId="5" borderId="13" xfId="0" applyFont="1" applyFill="1" applyBorder="1"/>
    <xf numFmtId="0" fontId="9" fillId="0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6" fillId="5" borderId="11" xfId="0" applyFont="1" applyFill="1" applyBorder="1"/>
    <xf numFmtId="0" fontId="6" fillId="5" borderId="12" xfId="0" applyFont="1" applyFill="1" applyBorder="1"/>
    <xf numFmtId="0" fontId="6" fillId="5" borderId="14" xfId="0" applyFont="1" applyFill="1" applyBorder="1"/>
    <xf numFmtId="0" fontId="6" fillId="5" borderId="13" xfId="0" applyFont="1" applyFill="1" applyBorder="1"/>
    <xf numFmtId="0" fontId="8" fillId="3" borderId="19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textRotation="90"/>
    </xf>
    <xf numFmtId="0" fontId="10" fillId="3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4" fillId="0" borderId="0" xfId="0" applyFont="1" applyFill="1" applyBorder="1"/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2" fillId="0" borderId="24" xfId="0" applyFont="1" applyFill="1" applyBorder="1" applyAlignment="1"/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180"/>
    </xf>
    <xf numFmtId="0" fontId="3" fillId="0" borderId="0" xfId="0" applyFont="1" applyAlignment="1">
      <alignment horizontal="center" vertical="center" textRotation="180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9" fontId="10" fillId="3" borderId="16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textRotation="90"/>
    </xf>
    <xf numFmtId="0" fontId="3" fillId="2" borderId="22" xfId="0" applyFont="1" applyFill="1" applyBorder="1" applyAlignment="1">
      <alignment horizontal="center"/>
    </xf>
    <xf numFmtId="0" fontId="2" fillId="0" borderId="0" xfId="0" applyFont="1" applyAlignment="1">
      <alignment horizontal="center" vertical="top" textRotation="180"/>
    </xf>
    <xf numFmtId="0" fontId="3" fillId="0" borderId="0" xfId="0" applyFont="1" applyAlignment="1">
      <alignment horizontal="center" vertical="top" textRotation="180"/>
    </xf>
    <xf numFmtId="9" fontId="10" fillId="3" borderId="2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180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textRotation="180"/>
    </xf>
    <xf numFmtId="9" fontId="10" fillId="4" borderId="20" xfId="0" applyNumberFormat="1" applyFont="1" applyFill="1" applyBorder="1" applyAlignment="1">
      <alignment horizontal="center"/>
    </xf>
    <xf numFmtId="9" fontId="10" fillId="4" borderId="16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9" fontId="10" fillId="3" borderId="15" xfId="0" applyNumberFormat="1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3" fillId="0" borderId="0" xfId="0" applyFont="1" applyAlignment="1">
      <alignment horizontal="center" vertical="center" textRotation="180"/>
    </xf>
    <xf numFmtId="0" fontId="12" fillId="0" borderId="0" xfId="0" applyFont="1" applyFill="1" applyBorder="1" applyAlignment="1">
      <alignment horizontal="center" textRotation="180"/>
    </xf>
    <xf numFmtId="0" fontId="4" fillId="6" borderId="0" xfId="0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1'!$T$7</c:f>
              <c:strCache>
                <c:ptCount val="1"/>
                <c:pt idx="0">
                  <c:v>DENUNCIADOS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1'!$T$8:$T$21</c:f>
              <c:numCache>
                <c:formatCode>General</c:formatCode>
                <c:ptCount val="14"/>
                <c:pt idx="0">
                  <c:v>51</c:v>
                </c:pt>
                <c:pt idx="1">
                  <c:v>55</c:v>
                </c:pt>
                <c:pt idx="2">
                  <c:v>66</c:v>
                </c:pt>
                <c:pt idx="3">
                  <c:v>43</c:v>
                </c:pt>
                <c:pt idx="4">
                  <c:v>183</c:v>
                </c:pt>
                <c:pt idx="5">
                  <c:v>96</c:v>
                </c:pt>
                <c:pt idx="6">
                  <c:v>228</c:v>
                </c:pt>
                <c:pt idx="7">
                  <c:v>153</c:v>
                </c:pt>
                <c:pt idx="8">
                  <c:v>53</c:v>
                </c:pt>
                <c:pt idx="9">
                  <c:v>132</c:v>
                </c:pt>
                <c:pt idx="10">
                  <c:v>63</c:v>
                </c:pt>
                <c:pt idx="11">
                  <c:v>2</c:v>
                </c:pt>
                <c:pt idx="12">
                  <c:v>234</c:v>
                </c:pt>
                <c:pt idx="13">
                  <c:v>33</c:v>
                </c:pt>
              </c:numCache>
            </c:numRef>
          </c:val>
        </c:ser>
        <c:shape val="box"/>
        <c:axId val="130273664"/>
        <c:axId val="130275200"/>
        <c:axId val="0"/>
      </c:bar3DChart>
      <c:catAx>
        <c:axId val="1302736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0275200"/>
        <c:crosses val="autoZero"/>
        <c:auto val="1"/>
        <c:lblAlgn val="ctr"/>
        <c:lblOffset val="100"/>
      </c:catAx>
      <c:valAx>
        <c:axId val="130275200"/>
        <c:scaling>
          <c:orientation val="minMax"/>
        </c:scaling>
        <c:delete val="1"/>
        <c:axPos val="l"/>
        <c:numFmt formatCode="General" sourceLinked="1"/>
        <c:tickLblPos val="none"/>
        <c:crossAx val="13027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layout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9'!$T$7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9'!$S$8:$S$21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9'!$T$8:$T$21</c:f>
              <c:numCache>
                <c:formatCode>General</c:formatCode>
                <c:ptCount val="14"/>
                <c:pt idx="0">
                  <c:v>54</c:v>
                </c:pt>
                <c:pt idx="1">
                  <c:v>44</c:v>
                </c:pt>
                <c:pt idx="2">
                  <c:v>78</c:v>
                </c:pt>
                <c:pt idx="3">
                  <c:v>44</c:v>
                </c:pt>
                <c:pt idx="4">
                  <c:v>103</c:v>
                </c:pt>
                <c:pt idx="5">
                  <c:v>93</c:v>
                </c:pt>
                <c:pt idx="6">
                  <c:v>248</c:v>
                </c:pt>
                <c:pt idx="7">
                  <c:v>113</c:v>
                </c:pt>
                <c:pt idx="8">
                  <c:v>53</c:v>
                </c:pt>
                <c:pt idx="9">
                  <c:v>156</c:v>
                </c:pt>
                <c:pt idx="10">
                  <c:v>56</c:v>
                </c:pt>
                <c:pt idx="11">
                  <c:v>11</c:v>
                </c:pt>
                <c:pt idx="12">
                  <c:v>171</c:v>
                </c:pt>
                <c:pt idx="13">
                  <c:v>21</c:v>
                </c:pt>
              </c:numCache>
            </c:numRef>
          </c:val>
        </c:ser>
        <c:shape val="box"/>
        <c:axId val="132218880"/>
        <c:axId val="132220416"/>
        <c:axId val="0"/>
      </c:bar3DChart>
      <c:catAx>
        <c:axId val="1322188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2220416"/>
        <c:crosses val="autoZero"/>
        <c:auto val="1"/>
        <c:lblAlgn val="ctr"/>
        <c:lblOffset val="100"/>
      </c:catAx>
      <c:valAx>
        <c:axId val="132220416"/>
        <c:scaling>
          <c:orientation val="minMax"/>
        </c:scaling>
        <c:delete val="1"/>
        <c:axPos val="l"/>
        <c:numFmt formatCode="General" sourceLinked="1"/>
        <c:tickLblPos val="none"/>
        <c:crossAx val="13221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10'!$T$7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10'!$S$8:$S$21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10'!$T$8:$T$21</c:f>
              <c:numCache>
                <c:formatCode>General</c:formatCode>
                <c:ptCount val="14"/>
              </c:numCache>
            </c:numRef>
          </c:val>
        </c:ser>
        <c:shape val="box"/>
        <c:axId val="131789184"/>
        <c:axId val="131790720"/>
        <c:axId val="0"/>
      </c:bar3DChart>
      <c:catAx>
        <c:axId val="1317891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790720"/>
        <c:crosses val="autoZero"/>
        <c:auto val="1"/>
        <c:lblAlgn val="ctr"/>
        <c:lblOffset val="100"/>
      </c:catAx>
      <c:valAx>
        <c:axId val="131790720"/>
        <c:scaling>
          <c:orientation val="minMax"/>
        </c:scaling>
        <c:delete val="1"/>
        <c:axPos val="l"/>
        <c:numFmt formatCode="General" sourceLinked="1"/>
        <c:tickLblPos val="none"/>
        <c:crossAx val="131789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11'!$T$7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11'!$S$8:$S$21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11'!$T$8:$T$21</c:f>
              <c:numCache>
                <c:formatCode>General</c:formatCode>
                <c:ptCount val="14"/>
              </c:numCache>
            </c:numRef>
          </c:val>
        </c:ser>
        <c:shape val="box"/>
        <c:axId val="131832064"/>
        <c:axId val="131854336"/>
        <c:axId val="0"/>
      </c:bar3DChart>
      <c:catAx>
        <c:axId val="1318320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854336"/>
        <c:crosses val="autoZero"/>
        <c:auto val="1"/>
        <c:lblAlgn val="ctr"/>
        <c:lblOffset val="100"/>
      </c:catAx>
      <c:valAx>
        <c:axId val="131854336"/>
        <c:scaling>
          <c:orientation val="minMax"/>
        </c:scaling>
        <c:delete val="1"/>
        <c:axPos val="l"/>
        <c:numFmt formatCode="General" sourceLinked="1"/>
        <c:tickLblPos val="none"/>
        <c:crossAx val="13183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12'!$T$7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12'!$S$8:$S$21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12'!$T$8:$T$21</c:f>
              <c:numCache>
                <c:formatCode>General</c:formatCode>
                <c:ptCount val="14"/>
              </c:numCache>
            </c:numRef>
          </c:val>
        </c:ser>
        <c:shape val="box"/>
        <c:axId val="131874816"/>
        <c:axId val="131876352"/>
        <c:axId val="0"/>
      </c:bar3DChart>
      <c:catAx>
        <c:axId val="1318748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876352"/>
        <c:crosses val="autoZero"/>
        <c:auto val="1"/>
        <c:lblAlgn val="ctr"/>
        <c:lblOffset val="100"/>
      </c:catAx>
      <c:valAx>
        <c:axId val="131876352"/>
        <c:scaling>
          <c:orientation val="minMax"/>
        </c:scaling>
        <c:delete val="1"/>
        <c:axPos val="l"/>
        <c:numFmt formatCode="General" sourceLinked="1"/>
        <c:tickLblPos val="none"/>
        <c:crossAx val="131874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13'!$T$7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13'!$S$8:$S$21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13'!$T$8:$T$21</c:f>
              <c:numCache>
                <c:formatCode>General</c:formatCode>
                <c:ptCount val="14"/>
              </c:numCache>
            </c:numRef>
          </c:val>
        </c:ser>
        <c:shape val="box"/>
        <c:axId val="131897216"/>
        <c:axId val="131898752"/>
        <c:axId val="0"/>
      </c:bar3DChart>
      <c:catAx>
        <c:axId val="1318972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898752"/>
        <c:crosses val="autoZero"/>
        <c:auto val="1"/>
        <c:lblAlgn val="ctr"/>
        <c:lblOffset val="100"/>
      </c:catAx>
      <c:valAx>
        <c:axId val="131898752"/>
        <c:scaling>
          <c:orientation val="minMax"/>
        </c:scaling>
        <c:delete val="1"/>
        <c:axPos val="l"/>
        <c:numFmt formatCode="General" sourceLinked="1"/>
        <c:tickLblPos val="none"/>
        <c:crossAx val="131897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14'!$T$7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14'!$S$8:$S$21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14'!$T$8:$T$21</c:f>
              <c:numCache>
                <c:formatCode>General</c:formatCode>
                <c:ptCount val="14"/>
              </c:numCache>
            </c:numRef>
          </c:val>
        </c:ser>
        <c:shape val="box"/>
        <c:axId val="131936256"/>
        <c:axId val="131937792"/>
        <c:axId val="0"/>
      </c:bar3DChart>
      <c:catAx>
        <c:axId val="1319362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937792"/>
        <c:crosses val="autoZero"/>
        <c:auto val="1"/>
        <c:lblAlgn val="ctr"/>
        <c:lblOffset val="100"/>
      </c:catAx>
      <c:valAx>
        <c:axId val="131937792"/>
        <c:scaling>
          <c:orientation val="minMax"/>
        </c:scaling>
        <c:delete val="1"/>
        <c:axPos val="l"/>
        <c:numFmt formatCode="General" sourceLinked="1"/>
        <c:tickLblPos val="none"/>
        <c:crossAx val="131936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2'!$T$7</c:f>
              <c:strCache>
                <c:ptCount val="1"/>
                <c:pt idx="0">
                  <c:v>DENUNCIADOS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2'!$S$8:$S$21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2'!$T$8:$T$21</c:f>
              <c:numCache>
                <c:formatCode>General</c:formatCode>
                <c:ptCount val="14"/>
                <c:pt idx="0">
                  <c:v>40</c:v>
                </c:pt>
                <c:pt idx="1">
                  <c:v>36</c:v>
                </c:pt>
                <c:pt idx="2">
                  <c:v>75</c:v>
                </c:pt>
                <c:pt idx="3">
                  <c:v>31</c:v>
                </c:pt>
                <c:pt idx="4">
                  <c:v>135</c:v>
                </c:pt>
                <c:pt idx="5">
                  <c:v>95</c:v>
                </c:pt>
                <c:pt idx="6">
                  <c:v>231</c:v>
                </c:pt>
                <c:pt idx="7">
                  <c:v>128</c:v>
                </c:pt>
                <c:pt idx="8">
                  <c:v>48</c:v>
                </c:pt>
                <c:pt idx="9">
                  <c:v>108</c:v>
                </c:pt>
                <c:pt idx="10">
                  <c:v>59</c:v>
                </c:pt>
                <c:pt idx="11">
                  <c:v>10</c:v>
                </c:pt>
                <c:pt idx="12">
                  <c:v>226</c:v>
                </c:pt>
                <c:pt idx="13">
                  <c:v>41</c:v>
                </c:pt>
              </c:numCache>
            </c:numRef>
          </c:val>
        </c:ser>
        <c:shape val="box"/>
        <c:axId val="131975040"/>
        <c:axId val="131976576"/>
        <c:axId val="0"/>
      </c:bar3DChart>
      <c:catAx>
        <c:axId val="1319750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976576"/>
        <c:crosses val="autoZero"/>
        <c:auto val="1"/>
        <c:lblAlgn val="ctr"/>
        <c:lblOffset val="100"/>
      </c:catAx>
      <c:valAx>
        <c:axId val="131976576"/>
        <c:scaling>
          <c:orientation val="minMax"/>
        </c:scaling>
        <c:delete val="1"/>
        <c:axPos val="l"/>
        <c:numFmt formatCode="General" sourceLinked="1"/>
        <c:tickLblPos val="none"/>
        <c:crossAx val="1319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3'!$T$7</c:f>
              <c:strCache>
                <c:ptCount val="1"/>
                <c:pt idx="0">
                  <c:v>DENUNCIADOS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3'!$S$8:$S$21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3'!$T$8:$T$21</c:f>
              <c:numCache>
                <c:formatCode>General</c:formatCode>
                <c:ptCount val="14"/>
                <c:pt idx="0">
                  <c:v>61</c:v>
                </c:pt>
                <c:pt idx="1">
                  <c:v>45</c:v>
                </c:pt>
                <c:pt idx="2">
                  <c:v>56</c:v>
                </c:pt>
                <c:pt idx="3">
                  <c:v>31</c:v>
                </c:pt>
                <c:pt idx="4">
                  <c:v>92</c:v>
                </c:pt>
                <c:pt idx="5">
                  <c:v>108</c:v>
                </c:pt>
                <c:pt idx="6">
                  <c:v>197</c:v>
                </c:pt>
                <c:pt idx="7">
                  <c:v>118</c:v>
                </c:pt>
                <c:pt idx="8">
                  <c:v>30</c:v>
                </c:pt>
                <c:pt idx="9">
                  <c:v>113</c:v>
                </c:pt>
                <c:pt idx="10">
                  <c:v>38</c:v>
                </c:pt>
                <c:pt idx="11">
                  <c:v>8</c:v>
                </c:pt>
                <c:pt idx="12">
                  <c:v>153</c:v>
                </c:pt>
                <c:pt idx="13">
                  <c:v>28</c:v>
                </c:pt>
              </c:numCache>
            </c:numRef>
          </c:val>
        </c:ser>
        <c:shape val="box"/>
        <c:axId val="132005888"/>
        <c:axId val="132007424"/>
        <c:axId val="0"/>
      </c:bar3DChart>
      <c:catAx>
        <c:axId val="1320058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2007424"/>
        <c:crosses val="autoZero"/>
        <c:auto val="1"/>
        <c:lblAlgn val="ctr"/>
        <c:lblOffset val="100"/>
      </c:catAx>
      <c:valAx>
        <c:axId val="132007424"/>
        <c:scaling>
          <c:orientation val="minMax"/>
        </c:scaling>
        <c:delete val="1"/>
        <c:axPos val="l"/>
        <c:numFmt formatCode="General" sourceLinked="1"/>
        <c:tickLblPos val="none"/>
        <c:crossAx val="132005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4'!$T$7</c:f>
              <c:strCache>
                <c:ptCount val="1"/>
                <c:pt idx="0">
                  <c:v>DENUNCIADOS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4'!$S$8:$S$21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4'!$T$8:$T$21</c:f>
              <c:numCache>
                <c:formatCode>General</c:formatCode>
                <c:ptCount val="14"/>
                <c:pt idx="0">
                  <c:v>60</c:v>
                </c:pt>
                <c:pt idx="1">
                  <c:v>43</c:v>
                </c:pt>
                <c:pt idx="2">
                  <c:v>28</c:v>
                </c:pt>
                <c:pt idx="3">
                  <c:v>27</c:v>
                </c:pt>
                <c:pt idx="4">
                  <c:v>74</c:v>
                </c:pt>
                <c:pt idx="5">
                  <c:v>84</c:v>
                </c:pt>
                <c:pt idx="6">
                  <c:v>98</c:v>
                </c:pt>
                <c:pt idx="7">
                  <c:v>76</c:v>
                </c:pt>
                <c:pt idx="8">
                  <c:v>21</c:v>
                </c:pt>
                <c:pt idx="9">
                  <c:v>67</c:v>
                </c:pt>
                <c:pt idx="10">
                  <c:v>20</c:v>
                </c:pt>
                <c:pt idx="11">
                  <c:v>5</c:v>
                </c:pt>
                <c:pt idx="12">
                  <c:v>112</c:v>
                </c:pt>
                <c:pt idx="13">
                  <c:v>16</c:v>
                </c:pt>
              </c:numCache>
            </c:numRef>
          </c:val>
        </c:ser>
        <c:shape val="box"/>
        <c:axId val="132036480"/>
        <c:axId val="132038016"/>
        <c:axId val="0"/>
      </c:bar3DChart>
      <c:catAx>
        <c:axId val="1320364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2038016"/>
        <c:crosses val="autoZero"/>
        <c:auto val="1"/>
        <c:lblAlgn val="ctr"/>
        <c:lblOffset val="100"/>
      </c:catAx>
      <c:valAx>
        <c:axId val="132038016"/>
        <c:scaling>
          <c:orientation val="minMax"/>
        </c:scaling>
        <c:delete val="1"/>
        <c:axPos val="l"/>
        <c:numFmt formatCode="General" sourceLinked="1"/>
        <c:tickLblPos val="none"/>
        <c:crossAx val="13203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5'!$T$7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5'!$S$8:$S$21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5'!$T$8:$T$21</c:f>
              <c:numCache>
                <c:formatCode>General</c:formatCode>
                <c:ptCount val="14"/>
                <c:pt idx="0">
                  <c:v>77</c:v>
                </c:pt>
                <c:pt idx="1">
                  <c:v>50</c:v>
                </c:pt>
                <c:pt idx="2">
                  <c:v>60</c:v>
                </c:pt>
                <c:pt idx="3">
                  <c:v>31</c:v>
                </c:pt>
                <c:pt idx="4">
                  <c:v>102</c:v>
                </c:pt>
                <c:pt idx="5">
                  <c:v>75</c:v>
                </c:pt>
                <c:pt idx="6">
                  <c:v>203</c:v>
                </c:pt>
                <c:pt idx="7">
                  <c:v>112</c:v>
                </c:pt>
                <c:pt idx="8">
                  <c:v>38</c:v>
                </c:pt>
                <c:pt idx="9">
                  <c:v>97</c:v>
                </c:pt>
                <c:pt idx="10">
                  <c:v>48</c:v>
                </c:pt>
                <c:pt idx="11">
                  <c:v>11</c:v>
                </c:pt>
                <c:pt idx="12">
                  <c:v>180</c:v>
                </c:pt>
                <c:pt idx="13">
                  <c:v>26</c:v>
                </c:pt>
              </c:numCache>
            </c:numRef>
          </c:val>
        </c:ser>
        <c:shape val="box"/>
        <c:axId val="132083712"/>
        <c:axId val="132085248"/>
        <c:axId val="0"/>
      </c:bar3DChart>
      <c:catAx>
        <c:axId val="1320837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2085248"/>
        <c:crosses val="autoZero"/>
        <c:auto val="1"/>
        <c:lblAlgn val="ctr"/>
        <c:lblOffset val="100"/>
      </c:catAx>
      <c:valAx>
        <c:axId val="132085248"/>
        <c:scaling>
          <c:orientation val="minMax"/>
        </c:scaling>
        <c:delete val="1"/>
        <c:axPos val="l"/>
        <c:numFmt formatCode="General" sourceLinked="1"/>
        <c:tickLblPos val="none"/>
        <c:crossAx val="132083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6'!$T$7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6'!$S$8:$S$21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6'!$T$8:$T$21</c:f>
              <c:numCache>
                <c:formatCode>General</c:formatCode>
                <c:ptCount val="14"/>
                <c:pt idx="0">
                  <c:v>60</c:v>
                </c:pt>
                <c:pt idx="1">
                  <c:v>51</c:v>
                </c:pt>
                <c:pt idx="2">
                  <c:v>48</c:v>
                </c:pt>
                <c:pt idx="3">
                  <c:v>36</c:v>
                </c:pt>
                <c:pt idx="4">
                  <c:v>119</c:v>
                </c:pt>
                <c:pt idx="5">
                  <c:v>101</c:v>
                </c:pt>
                <c:pt idx="6">
                  <c:v>231</c:v>
                </c:pt>
                <c:pt idx="7">
                  <c:v>121</c:v>
                </c:pt>
                <c:pt idx="8">
                  <c:v>34</c:v>
                </c:pt>
                <c:pt idx="9">
                  <c:v>122</c:v>
                </c:pt>
                <c:pt idx="10">
                  <c:v>50</c:v>
                </c:pt>
                <c:pt idx="11">
                  <c:v>10</c:v>
                </c:pt>
                <c:pt idx="12">
                  <c:v>214</c:v>
                </c:pt>
                <c:pt idx="13">
                  <c:v>36</c:v>
                </c:pt>
              </c:numCache>
            </c:numRef>
          </c:val>
        </c:ser>
        <c:shape val="box"/>
        <c:axId val="132114304"/>
        <c:axId val="132115840"/>
        <c:axId val="0"/>
      </c:bar3DChart>
      <c:catAx>
        <c:axId val="132114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2115840"/>
        <c:crosses val="autoZero"/>
        <c:auto val="1"/>
        <c:lblAlgn val="ctr"/>
        <c:lblOffset val="100"/>
      </c:catAx>
      <c:valAx>
        <c:axId val="132115840"/>
        <c:scaling>
          <c:orientation val="minMax"/>
        </c:scaling>
        <c:delete val="1"/>
        <c:axPos val="l"/>
        <c:numFmt formatCode="General" sourceLinked="1"/>
        <c:tickLblPos val="none"/>
        <c:crossAx val="13211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1° SEMESTRE'!$T$7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1° SEMESTRE'!$S$8:$S$21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1° SEMESTRE'!$T$8:$T$21</c:f>
              <c:numCache>
                <c:formatCode>General</c:formatCode>
                <c:ptCount val="14"/>
                <c:pt idx="0">
                  <c:v>348</c:v>
                </c:pt>
                <c:pt idx="1">
                  <c:v>280</c:v>
                </c:pt>
                <c:pt idx="2">
                  <c:v>334</c:v>
                </c:pt>
                <c:pt idx="3">
                  <c:v>198</c:v>
                </c:pt>
                <c:pt idx="4">
                  <c:v>705</c:v>
                </c:pt>
                <c:pt idx="5">
                  <c:v>559</c:v>
                </c:pt>
                <c:pt idx="6">
                  <c:v>1187</c:v>
                </c:pt>
                <c:pt idx="7">
                  <c:v>709</c:v>
                </c:pt>
                <c:pt idx="8">
                  <c:v>223</c:v>
                </c:pt>
                <c:pt idx="9">
                  <c:v>639</c:v>
                </c:pt>
                <c:pt idx="10">
                  <c:v>278</c:v>
                </c:pt>
                <c:pt idx="11">
                  <c:v>42</c:v>
                </c:pt>
                <c:pt idx="12">
                  <c:v>1123</c:v>
                </c:pt>
                <c:pt idx="13">
                  <c:v>180</c:v>
                </c:pt>
              </c:numCache>
            </c:numRef>
          </c:val>
        </c:ser>
        <c:shape val="box"/>
        <c:axId val="131750144"/>
        <c:axId val="131760128"/>
        <c:axId val="0"/>
      </c:bar3DChart>
      <c:catAx>
        <c:axId val="1317501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760128"/>
        <c:crosses val="autoZero"/>
        <c:auto val="1"/>
        <c:lblAlgn val="ctr"/>
        <c:lblOffset val="100"/>
      </c:catAx>
      <c:valAx>
        <c:axId val="131760128"/>
        <c:scaling>
          <c:orientation val="minMax"/>
        </c:scaling>
        <c:delete val="1"/>
        <c:axPos val="l"/>
        <c:numFmt formatCode="General" sourceLinked="1"/>
        <c:tickLblPos val="none"/>
        <c:crossAx val="131750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7'!$T$7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7'!$S$8:$S$21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7'!$T$8:$T$21</c:f>
              <c:numCache>
                <c:formatCode>General</c:formatCode>
                <c:ptCount val="14"/>
                <c:pt idx="0">
                  <c:v>51</c:v>
                </c:pt>
                <c:pt idx="1">
                  <c:v>46</c:v>
                </c:pt>
                <c:pt idx="2">
                  <c:v>65</c:v>
                </c:pt>
                <c:pt idx="3">
                  <c:v>21</c:v>
                </c:pt>
                <c:pt idx="4">
                  <c:v>114</c:v>
                </c:pt>
                <c:pt idx="5">
                  <c:v>104</c:v>
                </c:pt>
                <c:pt idx="6">
                  <c:v>228</c:v>
                </c:pt>
                <c:pt idx="7">
                  <c:v>105</c:v>
                </c:pt>
                <c:pt idx="8">
                  <c:v>40</c:v>
                </c:pt>
                <c:pt idx="9">
                  <c:v>130</c:v>
                </c:pt>
                <c:pt idx="10">
                  <c:v>71</c:v>
                </c:pt>
                <c:pt idx="11">
                  <c:v>6</c:v>
                </c:pt>
                <c:pt idx="12">
                  <c:v>213</c:v>
                </c:pt>
                <c:pt idx="13">
                  <c:v>26</c:v>
                </c:pt>
              </c:numCache>
            </c:numRef>
          </c:val>
        </c:ser>
        <c:shape val="box"/>
        <c:axId val="132153344"/>
        <c:axId val="132154880"/>
        <c:axId val="0"/>
      </c:bar3DChart>
      <c:catAx>
        <c:axId val="1321533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2154880"/>
        <c:crosses val="autoZero"/>
        <c:auto val="1"/>
        <c:lblAlgn val="ctr"/>
        <c:lblOffset val="100"/>
      </c:catAx>
      <c:valAx>
        <c:axId val="132154880"/>
        <c:scaling>
          <c:orientation val="minMax"/>
        </c:scaling>
        <c:delete val="1"/>
        <c:axPos val="l"/>
        <c:numFmt formatCode="General" sourceLinked="1"/>
        <c:tickLblPos val="none"/>
        <c:crossAx val="132153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8'!$T$7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8'!$S$8:$S$21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8'!$T$8:$T$21</c:f>
              <c:numCache>
                <c:formatCode>General</c:formatCode>
                <c:ptCount val="14"/>
                <c:pt idx="0">
                  <c:v>45</c:v>
                </c:pt>
                <c:pt idx="1">
                  <c:v>45</c:v>
                </c:pt>
                <c:pt idx="2">
                  <c:v>74</c:v>
                </c:pt>
                <c:pt idx="3">
                  <c:v>49</c:v>
                </c:pt>
                <c:pt idx="4">
                  <c:v>132</c:v>
                </c:pt>
                <c:pt idx="5">
                  <c:v>93</c:v>
                </c:pt>
                <c:pt idx="6">
                  <c:v>211</c:v>
                </c:pt>
                <c:pt idx="7">
                  <c:v>131</c:v>
                </c:pt>
                <c:pt idx="8">
                  <c:v>42</c:v>
                </c:pt>
                <c:pt idx="9">
                  <c:v>140</c:v>
                </c:pt>
                <c:pt idx="10">
                  <c:v>64</c:v>
                </c:pt>
                <c:pt idx="11">
                  <c:v>12</c:v>
                </c:pt>
                <c:pt idx="12">
                  <c:v>209</c:v>
                </c:pt>
                <c:pt idx="13">
                  <c:v>26</c:v>
                </c:pt>
              </c:numCache>
            </c:numRef>
          </c:val>
        </c:ser>
        <c:shape val="box"/>
        <c:axId val="132171648"/>
        <c:axId val="132173184"/>
        <c:axId val="0"/>
      </c:bar3DChart>
      <c:catAx>
        <c:axId val="1321716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2173184"/>
        <c:crosses val="autoZero"/>
        <c:auto val="1"/>
        <c:lblAlgn val="ctr"/>
        <c:lblOffset val="100"/>
      </c:catAx>
      <c:valAx>
        <c:axId val="132173184"/>
        <c:scaling>
          <c:orientation val="minMax"/>
        </c:scaling>
        <c:delete val="1"/>
        <c:axPos val="l"/>
        <c:numFmt formatCode="General" sourceLinked="1"/>
        <c:tickLblPos val="none"/>
        <c:crossAx val="132171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091654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38293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66040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76382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76484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91331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91433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267242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482564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284644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05836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13105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13208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23549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27951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89"/>
  <sheetViews>
    <sheetView zoomScale="80" zoomScaleNormal="80" workbookViewId="0">
      <selection activeCell="D7" sqref="D7"/>
    </sheetView>
  </sheetViews>
  <sheetFormatPr baseColWidth="10" defaultRowHeight="12.75"/>
  <cols>
    <col min="1" max="1" width="6.5703125" style="25" customWidth="1"/>
    <col min="2" max="2" width="4.140625" style="25" customWidth="1"/>
    <col min="3" max="3" width="35.85546875" style="25" customWidth="1"/>
    <col min="4" max="4" width="7.5703125" style="25" customWidth="1"/>
    <col min="5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6.7109375" style="25" customWidth="1"/>
    <col min="24" max="24" width="7.5703125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5.75">
      <c r="A1" s="116"/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17"/>
      <c r="AB1" s="26"/>
    </row>
    <row r="2" spans="1:28" ht="15.75">
      <c r="A2" s="116"/>
      <c r="B2" s="24"/>
      <c r="C2" s="118" t="s">
        <v>53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2"/>
      <c r="AA2" s="117"/>
      <c r="AB2" s="26"/>
    </row>
    <row r="3" spans="1:28" ht="15.75" thickBot="1">
      <c r="A3" s="116"/>
      <c r="B3" s="24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17"/>
      <c r="AB3" s="26"/>
    </row>
    <row r="4" spans="1:28" ht="13.5" thickBot="1">
      <c r="A4" s="116"/>
      <c r="B4" s="24"/>
      <c r="C4" s="119" t="s">
        <v>0</v>
      </c>
      <c r="D4" s="113" t="s">
        <v>52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22" t="s">
        <v>36</v>
      </c>
      <c r="Y4" s="123"/>
      <c r="Z4" s="2"/>
      <c r="AA4" s="117"/>
      <c r="AB4" s="26"/>
    </row>
    <row r="5" spans="1:28" ht="13.5" thickBot="1">
      <c r="A5" s="116"/>
      <c r="B5" s="24"/>
      <c r="C5" s="120"/>
      <c r="D5" s="126" t="s">
        <v>44</v>
      </c>
      <c r="E5" s="127"/>
      <c r="F5" s="128" t="s">
        <v>1</v>
      </c>
      <c r="G5" s="127"/>
      <c r="H5" s="128" t="s">
        <v>2</v>
      </c>
      <c r="I5" s="127"/>
      <c r="J5" s="128" t="s">
        <v>4</v>
      </c>
      <c r="K5" s="127"/>
      <c r="L5" s="128" t="s">
        <v>3</v>
      </c>
      <c r="M5" s="127"/>
      <c r="N5" s="128" t="s">
        <v>5</v>
      </c>
      <c r="O5" s="127"/>
      <c r="P5" s="129" t="s">
        <v>6</v>
      </c>
      <c r="Q5" s="130"/>
      <c r="R5" s="129" t="s">
        <v>7</v>
      </c>
      <c r="S5" s="130"/>
      <c r="T5" s="128" t="s">
        <v>9</v>
      </c>
      <c r="U5" s="127"/>
      <c r="V5" s="128" t="s">
        <v>8</v>
      </c>
      <c r="W5" s="127"/>
      <c r="X5" s="124"/>
      <c r="Y5" s="125"/>
      <c r="Z5" s="2"/>
      <c r="AA5" s="117"/>
      <c r="AB5" s="26"/>
    </row>
    <row r="6" spans="1:28" ht="13.5" thickBot="1">
      <c r="A6" s="116"/>
      <c r="B6" s="24"/>
      <c r="C6" s="121"/>
      <c r="D6" s="45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30" t="s">
        <v>33</v>
      </c>
      <c r="X6" s="30" t="s">
        <v>32</v>
      </c>
      <c r="Y6" s="30" t="s">
        <v>33</v>
      </c>
      <c r="Z6" s="2"/>
      <c r="AA6" s="117"/>
      <c r="AB6" s="26"/>
    </row>
    <row r="7" spans="1:28" ht="14.25">
      <c r="A7" s="116"/>
      <c r="B7" s="24"/>
      <c r="C7" s="20" t="s">
        <v>10</v>
      </c>
      <c r="D7" s="8"/>
      <c r="E7" s="7"/>
      <c r="F7" s="7">
        <v>5</v>
      </c>
      <c r="G7" s="7"/>
      <c r="H7" s="7">
        <v>4</v>
      </c>
      <c r="I7" s="7"/>
      <c r="J7" s="7">
        <v>1</v>
      </c>
      <c r="K7" s="7"/>
      <c r="L7" s="7">
        <v>1</v>
      </c>
      <c r="M7" s="7">
        <v>1</v>
      </c>
      <c r="N7" s="7">
        <v>1</v>
      </c>
      <c r="O7" s="7"/>
      <c r="P7" s="7">
        <v>4</v>
      </c>
      <c r="Q7" s="7">
        <v>1</v>
      </c>
      <c r="R7" s="7">
        <v>8</v>
      </c>
      <c r="S7" s="7">
        <v>1</v>
      </c>
      <c r="T7" s="7">
        <v>5</v>
      </c>
      <c r="U7" s="7">
        <v>2</v>
      </c>
      <c r="V7" s="7">
        <v>1</v>
      </c>
      <c r="W7" s="7">
        <v>1</v>
      </c>
      <c r="X7" s="8">
        <f>(D7+F7+H7+J7+L7+N7+P7+R7+T7+V7)</f>
        <v>30</v>
      </c>
      <c r="Y7" s="8">
        <f>(E7+G7+I7+K7+M7+O7+Q7+S7+U7+W7)</f>
        <v>6</v>
      </c>
      <c r="Z7" s="2"/>
      <c r="AA7" s="117"/>
      <c r="AB7" s="26"/>
    </row>
    <row r="8" spans="1:28" ht="14.25">
      <c r="A8" s="116"/>
      <c r="B8" s="24"/>
      <c r="C8" s="21" t="s">
        <v>11</v>
      </c>
      <c r="D8" s="10">
        <v>6</v>
      </c>
      <c r="E8" s="9">
        <v>4</v>
      </c>
      <c r="F8" s="9">
        <v>17</v>
      </c>
      <c r="G8" s="9">
        <v>11</v>
      </c>
      <c r="H8" s="9">
        <v>4</v>
      </c>
      <c r="I8" s="9">
        <v>1</v>
      </c>
      <c r="J8" s="9">
        <v>1</v>
      </c>
      <c r="K8" s="9"/>
      <c r="L8" s="9">
        <v>3</v>
      </c>
      <c r="M8" s="9">
        <v>3</v>
      </c>
      <c r="N8" s="9"/>
      <c r="O8" s="9"/>
      <c r="P8" s="9"/>
      <c r="Q8" s="9"/>
      <c r="R8" s="9">
        <v>4</v>
      </c>
      <c r="S8" s="9"/>
      <c r="T8" s="9"/>
      <c r="U8" s="9"/>
      <c r="V8" s="9"/>
      <c r="W8" s="9"/>
      <c r="X8" s="8">
        <f t="shared" ref="X8:X20" si="0">(D8+F8+H8+J8+L8+N8+P8+R8+T8+V8)</f>
        <v>35</v>
      </c>
      <c r="Y8" s="8">
        <f t="shared" ref="Y8:Y20" si="1">(E8+G8+I8+K8+M8+O8+Q8+S8+U8+W8)</f>
        <v>19</v>
      </c>
      <c r="Z8" s="2"/>
      <c r="AA8" s="117"/>
      <c r="AB8" s="26"/>
    </row>
    <row r="9" spans="1:28" ht="14.25">
      <c r="A9" s="116"/>
      <c r="B9" s="24"/>
      <c r="C9" s="21" t="s">
        <v>14</v>
      </c>
      <c r="D9" s="10">
        <v>4</v>
      </c>
      <c r="E9" s="9">
        <v>4</v>
      </c>
      <c r="F9" s="9">
        <v>10</v>
      </c>
      <c r="G9" s="9">
        <v>9</v>
      </c>
      <c r="H9" s="9">
        <v>2</v>
      </c>
      <c r="I9" s="9">
        <v>1</v>
      </c>
      <c r="J9" s="9">
        <v>1</v>
      </c>
      <c r="K9" s="9"/>
      <c r="L9" s="9">
        <v>4</v>
      </c>
      <c r="M9" s="9">
        <v>3</v>
      </c>
      <c r="N9" s="9"/>
      <c r="O9" s="9"/>
      <c r="P9" s="9">
        <v>9</v>
      </c>
      <c r="Q9" s="9">
        <v>9</v>
      </c>
      <c r="R9" s="9">
        <v>11</v>
      </c>
      <c r="S9" s="9">
        <v>9</v>
      </c>
      <c r="T9" s="9">
        <v>2</v>
      </c>
      <c r="U9" s="9">
        <v>2</v>
      </c>
      <c r="V9" s="9">
        <v>3</v>
      </c>
      <c r="W9" s="9">
        <v>1</v>
      </c>
      <c r="X9" s="8">
        <f t="shared" si="0"/>
        <v>46</v>
      </c>
      <c r="Y9" s="8">
        <f t="shared" si="1"/>
        <v>38</v>
      </c>
      <c r="Z9" s="2"/>
      <c r="AA9" s="117"/>
      <c r="AB9" s="26"/>
    </row>
    <row r="10" spans="1:28" ht="14.25">
      <c r="A10" s="116"/>
      <c r="B10" s="24"/>
      <c r="C10" s="21" t="s">
        <v>38</v>
      </c>
      <c r="D10" s="10">
        <v>1</v>
      </c>
      <c r="E10" s="9">
        <v>1</v>
      </c>
      <c r="F10" s="9">
        <v>8</v>
      </c>
      <c r="G10" s="9">
        <v>3</v>
      </c>
      <c r="H10" s="9"/>
      <c r="I10" s="9"/>
      <c r="J10" s="9">
        <v>10</v>
      </c>
      <c r="K10" s="9">
        <v>1</v>
      </c>
      <c r="L10" s="9">
        <v>3</v>
      </c>
      <c r="M10" s="9">
        <v>3</v>
      </c>
      <c r="N10" s="9">
        <v>1</v>
      </c>
      <c r="O10" s="9"/>
      <c r="P10" s="9">
        <v>2</v>
      </c>
      <c r="Q10" s="9"/>
      <c r="R10" s="9">
        <v>1</v>
      </c>
      <c r="S10" s="9">
        <v>1</v>
      </c>
      <c r="T10" s="9">
        <v>2</v>
      </c>
      <c r="U10" s="9"/>
      <c r="V10" s="9">
        <v>2</v>
      </c>
      <c r="W10" s="9">
        <v>1</v>
      </c>
      <c r="X10" s="8">
        <f t="shared" si="0"/>
        <v>30</v>
      </c>
      <c r="Y10" s="8">
        <f t="shared" si="1"/>
        <v>10</v>
      </c>
      <c r="Z10" s="2"/>
      <c r="AA10" s="117"/>
      <c r="AB10" s="26"/>
    </row>
    <row r="11" spans="1:28" ht="14.25">
      <c r="A11" s="116"/>
      <c r="B11" s="24"/>
      <c r="C11" s="21" t="s">
        <v>12</v>
      </c>
      <c r="D11" s="10">
        <v>26</v>
      </c>
      <c r="E11" s="9">
        <v>18</v>
      </c>
      <c r="F11" s="9">
        <v>64</v>
      </c>
      <c r="G11" s="9">
        <v>36</v>
      </c>
      <c r="H11" s="9">
        <v>11</v>
      </c>
      <c r="I11" s="9">
        <v>3</v>
      </c>
      <c r="J11" s="9">
        <v>6</v>
      </c>
      <c r="K11" s="9">
        <v>3</v>
      </c>
      <c r="L11" s="9">
        <v>4</v>
      </c>
      <c r="M11" s="9">
        <v>2</v>
      </c>
      <c r="N11" s="9">
        <v>1</v>
      </c>
      <c r="O11" s="9"/>
      <c r="P11" s="9">
        <v>3</v>
      </c>
      <c r="Q11" s="9">
        <v>1</v>
      </c>
      <c r="R11" s="9">
        <v>11</v>
      </c>
      <c r="S11" s="9">
        <v>5</v>
      </c>
      <c r="T11" s="9">
        <v>1</v>
      </c>
      <c r="U11" s="9"/>
      <c r="V11" s="9">
        <v>5</v>
      </c>
      <c r="W11" s="9">
        <v>4</v>
      </c>
      <c r="X11" s="8">
        <f>(D11+F11+H11+J11+L11+N11+P11+R11+T11+V11)</f>
        <v>132</v>
      </c>
      <c r="Y11" s="8">
        <f>(E11+G11+I11+K11+M11+O11+Q11+S11+U11+W11)</f>
        <v>72</v>
      </c>
      <c r="Z11" s="2"/>
      <c r="AA11" s="117"/>
      <c r="AB11" s="26"/>
    </row>
    <row r="12" spans="1:28" ht="14.25">
      <c r="A12" s="116"/>
      <c r="B12" s="24"/>
      <c r="C12" s="21" t="s">
        <v>13</v>
      </c>
      <c r="D12" s="10">
        <v>12</v>
      </c>
      <c r="E12" s="9">
        <v>8</v>
      </c>
      <c r="F12" s="9">
        <v>35</v>
      </c>
      <c r="G12" s="9">
        <v>13</v>
      </c>
      <c r="H12" s="9">
        <v>4</v>
      </c>
      <c r="I12" s="9"/>
      <c r="J12" s="9">
        <v>1</v>
      </c>
      <c r="K12" s="9"/>
      <c r="L12" s="9">
        <v>4</v>
      </c>
      <c r="M12" s="9">
        <v>2</v>
      </c>
      <c r="N12" s="9"/>
      <c r="O12" s="9"/>
      <c r="P12" s="9">
        <v>3</v>
      </c>
      <c r="Q12" s="9">
        <v>1</v>
      </c>
      <c r="R12" s="9">
        <v>7</v>
      </c>
      <c r="S12" s="9">
        <v>2</v>
      </c>
      <c r="T12" s="9">
        <v>4</v>
      </c>
      <c r="U12" s="9"/>
      <c r="V12" s="9">
        <v>5</v>
      </c>
      <c r="W12" s="9">
        <v>2</v>
      </c>
      <c r="X12" s="8">
        <f>(D12+F12+H12+J12+L12+N12+P12+R12+T12+V12)</f>
        <v>75</v>
      </c>
      <c r="Y12" s="8">
        <f>(E12+G12+I12+K12+M12+O12+Q12+S12+U12+W12)</f>
        <v>28</v>
      </c>
      <c r="Z12" s="2"/>
      <c r="AA12" s="117"/>
      <c r="AB12" s="26"/>
    </row>
    <row r="13" spans="1:28" ht="14.25">
      <c r="A13" s="116"/>
      <c r="B13" s="24"/>
      <c r="C13" s="21" t="s">
        <v>15</v>
      </c>
      <c r="D13" s="10">
        <v>16</v>
      </c>
      <c r="E13" s="9">
        <v>16</v>
      </c>
      <c r="F13" s="9">
        <v>56</v>
      </c>
      <c r="G13" s="9">
        <v>56</v>
      </c>
      <c r="H13" s="9">
        <v>23</v>
      </c>
      <c r="I13" s="9">
        <v>22</v>
      </c>
      <c r="J13" s="9">
        <v>7</v>
      </c>
      <c r="K13" s="9">
        <v>5</v>
      </c>
      <c r="L13" s="9">
        <v>4</v>
      </c>
      <c r="M13" s="9">
        <v>3</v>
      </c>
      <c r="N13" s="9"/>
      <c r="O13" s="9"/>
      <c r="P13" s="9">
        <v>13</v>
      </c>
      <c r="Q13" s="9">
        <v>13</v>
      </c>
      <c r="R13" s="9">
        <v>23</v>
      </c>
      <c r="S13" s="9">
        <v>20</v>
      </c>
      <c r="T13" s="9">
        <v>3</v>
      </c>
      <c r="U13" s="9">
        <v>2</v>
      </c>
      <c r="V13" s="9">
        <v>8</v>
      </c>
      <c r="W13" s="9">
        <v>6</v>
      </c>
      <c r="X13" s="8">
        <f t="shared" si="0"/>
        <v>153</v>
      </c>
      <c r="Y13" s="8">
        <f t="shared" si="1"/>
        <v>143</v>
      </c>
      <c r="Z13" s="2"/>
      <c r="AA13" s="117"/>
      <c r="AB13" s="26"/>
    </row>
    <row r="14" spans="1:28" ht="14.25">
      <c r="A14" s="116"/>
      <c r="B14" s="24"/>
      <c r="C14" s="21" t="s">
        <v>16</v>
      </c>
      <c r="D14" s="10">
        <v>19</v>
      </c>
      <c r="E14" s="9">
        <v>9</v>
      </c>
      <c r="F14" s="9">
        <v>45</v>
      </c>
      <c r="G14" s="9">
        <v>24</v>
      </c>
      <c r="H14" s="9">
        <v>7</v>
      </c>
      <c r="I14" s="9">
        <v>5</v>
      </c>
      <c r="J14" s="9">
        <v>19</v>
      </c>
      <c r="K14" s="9">
        <v>3</v>
      </c>
      <c r="L14" s="9">
        <v>10</v>
      </c>
      <c r="M14" s="9">
        <v>5</v>
      </c>
      <c r="N14" s="9">
        <v>1</v>
      </c>
      <c r="O14" s="9">
        <v>1</v>
      </c>
      <c r="P14" s="9">
        <v>7</v>
      </c>
      <c r="Q14" s="9">
        <v>1</v>
      </c>
      <c r="R14" s="9">
        <v>8</v>
      </c>
      <c r="S14" s="9">
        <v>4</v>
      </c>
      <c r="T14" s="9">
        <v>1</v>
      </c>
      <c r="U14" s="9">
        <v>1</v>
      </c>
      <c r="V14" s="9">
        <v>1</v>
      </c>
      <c r="W14" s="9"/>
      <c r="X14" s="8">
        <f t="shared" si="0"/>
        <v>118</v>
      </c>
      <c r="Y14" s="8">
        <f t="shared" si="1"/>
        <v>53</v>
      </c>
      <c r="Z14" s="2"/>
      <c r="AA14" s="117"/>
      <c r="AB14" s="26"/>
    </row>
    <row r="15" spans="1:28" ht="14.25">
      <c r="A15" s="116"/>
      <c r="B15" s="24"/>
      <c r="C15" s="21" t="s">
        <v>17</v>
      </c>
      <c r="D15" s="10">
        <v>10</v>
      </c>
      <c r="E15" s="9">
        <v>6</v>
      </c>
      <c r="F15" s="9">
        <v>19</v>
      </c>
      <c r="G15" s="9">
        <v>11</v>
      </c>
      <c r="H15" s="9">
        <v>4</v>
      </c>
      <c r="I15" s="9">
        <v>1</v>
      </c>
      <c r="J15" s="9">
        <v>2</v>
      </c>
      <c r="K15" s="9"/>
      <c r="L15" s="9"/>
      <c r="M15" s="9"/>
      <c r="N15" s="9"/>
      <c r="O15" s="9"/>
      <c r="P15" s="9">
        <v>2</v>
      </c>
      <c r="Q15" s="9">
        <v>2</v>
      </c>
      <c r="R15" s="9">
        <v>2</v>
      </c>
      <c r="S15" s="9">
        <v>2</v>
      </c>
      <c r="T15" s="9"/>
      <c r="U15" s="9"/>
      <c r="V15" s="9"/>
      <c r="W15" s="9"/>
      <c r="X15" s="8">
        <f t="shared" si="0"/>
        <v>39</v>
      </c>
      <c r="Y15" s="8">
        <f t="shared" si="1"/>
        <v>22</v>
      </c>
      <c r="Z15" s="2"/>
      <c r="AA15" s="117"/>
      <c r="AB15" s="26"/>
    </row>
    <row r="16" spans="1:28" ht="14.25">
      <c r="A16" s="116"/>
      <c r="B16" s="24"/>
      <c r="C16" s="21" t="s">
        <v>18</v>
      </c>
      <c r="D16" s="10">
        <v>9</v>
      </c>
      <c r="E16" s="9"/>
      <c r="F16" s="9">
        <v>49</v>
      </c>
      <c r="G16" s="9">
        <v>13</v>
      </c>
      <c r="H16" s="9">
        <v>4</v>
      </c>
      <c r="I16" s="9"/>
      <c r="J16" s="9">
        <v>6</v>
      </c>
      <c r="K16" s="9">
        <v>2</v>
      </c>
      <c r="L16" s="9">
        <v>8</v>
      </c>
      <c r="M16" s="9">
        <v>2</v>
      </c>
      <c r="N16" s="9"/>
      <c r="O16" s="9"/>
      <c r="P16" s="9">
        <v>5</v>
      </c>
      <c r="Q16" s="9">
        <v>2</v>
      </c>
      <c r="R16" s="9">
        <v>7</v>
      </c>
      <c r="S16" s="9"/>
      <c r="T16" s="9">
        <v>8</v>
      </c>
      <c r="U16" s="9"/>
      <c r="V16" s="9">
        <v>2</v>
      </c>
      <c r="W16" s="9"/>
      <c r="X16" s="8">
        <f t="shared" si="0"/>
        <v>98</v>
      </c>
      <c r="Y16" s="8">
        <f t="shared" si="1"/>
        <v>19</v>
      </c>
      <c r="Z16" s="2"/>
      <c r="AA16" s="117"/>
      <c r="AB16" s="26"/>
    </row>
    <row r="17" spans="1:30" ht="14.25">
      <c r="A17" s="116"/>
      <c r="B17" s="24"/>
      <c r="C17" s="21" t="s">
        <v>19</v>
      </c>
      <c r="D17" s="10">
        <v>26</v>
      </c>
      <c r="E17" s="9"/>
      <c r="F17" s="9">
        <v>30</v>
      </c>
      <c r="G17" s="9"/>
      <c r="H17" s="9"/>
      <c r="I17" s="9"/>
      <c r="J17" s="9">
        <v>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8">
        <f t="shared" si="0"/>
        <v>57</v>
      </c>
      <c r="Y17" s="8">
        <f t="shared" si="1"/>
        <v>0</v>
      </c>
      <c r="Z17" s="2"/>
      <c r="AA17" s="117"/>
      <c r="AB17" s="26"/>
    </row>
    <row r="18" spans="1:30" ht="14.25">
      <c r="A18" s="116"/>
      <c r="B18" s="24"/>
      <c r="C18" s="21" t="s">
        <v>20</v>
      </c>
      <c r="D18" s="10"/>
      <c r="E18" s="9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8">
        <f t="shared" si="0"/>
        <v>1</v>
      </c>
      <c r="Y18" s="8">
        <f t="shared" si="1"/>
        <v>0</v>
      </c>
      <c r="Z18" s="2"/>
      <c r="AA18" s="117"/>
      <c r="AB18" s="26"/>
    </row>
    <row r="19" spans="1:30" ht="14.25">
      <c r="A19" s="116"/>
      <c r="B19" s="24"/>
      <c r="C19" s="21" t="s">
        <v>21</v>
      </c>
      <c r="D19" s="10">
        <v>45</v>
      </c>
      <c r="E19" s="9">
        <v>2</v>
      </c>
      <c r="F19" s="9">
        <v>86</v>
      </c>
      <c r="G19" s="9">
        <v>4</v>
      </c>
      <c r="H19" s="9">
        <v>11</v>
      </c>
      <c r="I19" s="9">
        <v>1</v>
      </c>
      <c r="J19" s="9"/>
      <c r="K19" s="9"/>
      <c r="L19" s="9">
        <v>12</v>
      </c>
      <c r="M19" s="9">
        <v>1</v>
      </c>
      <c r="N19" s="9">
        <v>1</v>
      </c>
      <c r="O19" s="9">
        <v>1</v>
      </c>
      <c r="P19" s="9"/>
      <c r="Q19" s="9"/>
      <c r="R19" s="9">
        <v>8</v>
      </c>
      <c r="S19" s="9"/>
      <c r="T19" s="9">
        <v>1</v>
      </c>
      <c r="U19" s="9"/>
      <c r="V19" s="9">
        <v>15</v>
      </c>
      <c r="W19" s="9">
        <v>5</v>
      </c>
      <c r="X19" s="8">
        <f t="shared" si="0"/>
        <v>179</v>
      </c>
      <c r="Y19" s="8">
        <f t="shared" si="1"/>
        <v>14</v>
      </c>
      <c r="Z19" s="2"/>
      <c r="AA19" s="117"/>
      <c r="AB19" s="26"/>
    </row>
    <row r="20" spans="1:30" ht="15" thickBot="1">
      <c r="A20" s="116"/>
      <c r="B20" s="24"/>
      <c r="C20" s="22" t="s">
        <v>22</v>
      </c>
      <c r="D20" s="18">
        <v>1</v>
      </c>
      <c r="E20" s="19"/>
      <c r="F20" s="19">
        <v>14</v>
      </c>
      <c r="G20" s="19">
        <v>2</v>
      </c>
      <c r="H20" s="19"/>
      <c r="I20" s="19"/>
      <c r="J20" s="9"/>
      <c r="K20" s="9"/>
      <c r="L20" s="19">
        <v>10</v>
      </c>
      <c r="M20" s="19">
        <v>1</v>
      </c>
      <c r="N20" s="19"/>
      <c r="O20" s="19"/>
      <c r="P20" s="19"/>
      <c r="Q20" s="19"/>
      <c r="R20" s="19">
        <v>1</v>
      </c>
      <c r="S20" s="19">
        <v>1</v>
      </c>
      <c r="T20" s="19">
        <v>2</v>
      </c>
      <c r="U20" s="19">
        <v>1</v>
      </c>
      <c r="V20" s="19">
        <v>1</v>
      </c>
      <c r="W20" s="19"/>
      <c r="X20" s="8">
        <f t="shared" si="0"/>
        <v>29</v>
      </c>
      <c r="Y20" s="8">
        <f t="shared" si="1"/>
        <v>5</v>
      </c>
      <c r="Z20" s="2"/>
      <c r="AA20" s="117"/>
      <c r="AB20" s="26"/>
    </row>
    <row r="21" spans="1:30" ht="15.75" thickBot="1">
      <c r="A21" s="116"/>
      <c r="B21" s="24"/>
      <c r="C21" s="31" t="s">
        <v>23</v>
      </c>
      <c r="D21" s="32">
        <f t="shared" ref="D21:Y21" si="2">SUM(D7:D20)</f>
        <v>175</v>
      </c>
      <c r="E21" s="32">
        <f t="shared" si="2"/>
        <v>68</v>
      </c>
      <c r="F21" s="32">
        <f t="shared" si="2"/>
        <v>439</v>
      </c>
      <c r="G21" s="32">
        <f t="shared" si="2"/>
        <v>182</v>
      </c>
      <c r="H21" s="32">
        <f t="shared" si="2"/>
        <v>74</v>
      </c>
      <c r="I21" s="32">
        <f t="shared" si="2"/>
        <v>34</v>
      </c>
      <c r="J21" s="32">
        <f t="shared" si="2"/>
        <v>55</v>
      </c>
      <c r="K21" s="32">
        <f t="shared" si="2"/>
        <v>14</v>
      </c>
      <c r="L21" s="32">
        <f t="shared" si="2"/>
        <v>63</v>
      </c>
      <c r="M21" s="32">
        <f t="shared" si="2"/>
        <v>26</v>
      </c>
      <c r="N21" s="32">
        <f t="shared" si="2"/>
        <v>5</v>
      </c>
      <c r="O21" s="32">
        <f t="shared" si="2"/>
        <v>2</v>
      </c>
      <c r="P21" s="32">
        <f t="shared" si="2"/>
        <v>48</v>
      </c>
      <c r="Q21" s="32">
        <f t="shared" si="2"/>
        <v>30</v>
      </c>
      <c r="R21" s="32">
        <f t="shared" si="2"/>
        <v>91</v>
      </c>
      <c r="S21" s="32">
        <f t="shared" si="2"/>
        <v>45</v>
      </c>
      <c r="T21" s="32">
        <f t="shared" si="2"/>
        <v>29</v>
      </c>
      <c r="U21" s="32">
        <f t="shared" si="2"/>
        <v>8</v>
      </c>
      <c r="V21" s="32">
        <f t="shared" si="2"/>
        <v>43</v>
      </c>
      <c r="W21" s="32">
        <f t="shared" si="2"/>
        <v>20</v>
      </c>
      <c r="X21" s="32">
        <f t="shared" si="2"/>
        <v>1022</v>
      </c>
      <c r="Y21" s="32">
        <f t="shared" si="2"/>
        <v>429</v>
      </c>
      <c r="Z21" s="2"/>
      <c r="AA21" s="117"/>
      <c r="AB21" s="26"/>
    </row>
    <row r="22" spans="1:30" ht="15.75" thickBot="1">
      <c r="A22" s="116"/>
      <c r="B22" s="24"/>
      <c r="C22" s="33" t="s">
        <v>34</v>
      </c>
      <c r="D22" s="131">
        <f>+(E21/D21)</f>
        <v>0.38857142857142857</v>
      </c>
      <c r="E22" s="132"/>
      <c r="F22" s="131">
        <f>+(G21/F21)</f>
        <v>0.4145785876993166</v>
      </c>
      <c r="G22" s="132"/>
      <c r="H22" s="131">
        <f>+(I21/H21)</f>
        <v>0.45945945945945948</v>
      </c>
      <c r="I22" s="132"/>
      <c r="J22" s="131">
        <f>+(K21/J21)</f>
        <v>0.25454545454545452</v>
      </c>
      <c r="K22" s="132"/>
      <c r="L22" s="131">
        <f>+(M21/L21)</f>
        <v>0.41269841269841268</v>
      </c>
      <c r="M22" s="132"/>
      <c r="N22" s="131">
        <f>+(O21/N21)</f>
        <v>0.4</v>
      </c>
      <c r="O22" s="132"/>
      <c r="P22" s="131">
        <f>+(Q21/P21)</f>
        <v>0.625</v>
      </c>
      <c r="Q22" s="132"/>
      <c r="R22" s="131">
        <f>+(S21/R21)</f>
        <v>0.49450549450549453</v>
      </c>
      <c r="S22" s="132"/>
      <c r="T22" s="131">
        <f>+(U21/T21)</f>
        <v>0.27586206896551724</v>
      </c>
      <c r="U22" s="132"/>
      <c r="V22" s="131">
        <f>+(W21/V21)</f>
        <v>0.46511627906976744</v>
      </c>
      <c r="W22" s="132"/>
      <c r="X22" s="131">
        <f>+(Y21/X21)</f>
        <v>0.41976516634050881</v>
      </c>
      <c r="Y22" s="132"/>
      <c r="Z22" s="2"/>
      <c r="AA22" s="117"/>
      <c r="AB22" s="26"/>
    </row>
    <row r="23" spans="1:30" ht="13.5" thickBot="1">
      <c r="A23" s="116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17"/>
      <c r="AB23" s="26"/>
    </row>
    <row r="24" spans="1:30" ht="13.5" thickBot="1">
      <c r="A24" s="116"/>
      <c r="B24" s="24"/>
      <c r="C24" s="119" t="s">
        <v>0</v>
      </c>
      <c r="D24" s="139" t="s">
        <v>37</v>
      </c>
      <c r="E24" s="140"/>
      <c r="F24" s="113" t="s">
        <v>52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33" t="s">
        <v>23</v>
      </c>
      <c r="W24" s="134"/>
      <c r="X24" s="15"/>
      <c r="Y24" s="15"/>
      <c r="Z24" s="15"/>
      <c r="AA24" s="117"/>
      <c r="AB24" s="26"/>
    </row>
    <row r="25" spans="1:30" ht="13.5" thickBot="1">
      <c r="A25" s="116"/>
      <c r="B25" s="24"/>
      <c r="C25" s="120"/>
      <c r="D25" s="141"/>
      <c r="E25" s="142"/>
      <c r="F25" s="137" t="s">
        <v>25</v>
      </c>
      <c r="G25" s="138"/>
      <c r="H25" s="137" t="s">
        <v>24</v>
      </c>
      <c r="I25" s="138"/>
      <c r="J25" s="137" t="s">
        <v>26</v>
      </c>
      <c r="K25" s="138"/>
      <c r="L25" s="137" t="s">
        <v>27</v>
      </c>
      <c r="M25" s="138"/>
      <c r="N25" s="137" t="s">
        <v>28</v>
      </c>
      <c r="O25" s="138"/>
      <c r="P25" s="137" t="s">
        <v>29</v>
      </c>
      <c r="Q25" s="138"/>
      <c r="R25" s="137" t="s">
        <v>30</v>
      </c>
      <c r="S25" s="138"/>
      <c r="T25" s="137" t="s">
        <v>31</v>
      </c>
      <c r="U25" s="144"/>
      <c r="V25" s="135"/>
      <c r="W25" s="136"/>
      <c r="X25" s="15"/>
      <c r="Y25" s="15"/>
      <c r="Z25" s="15"/>
      <c r="AA25" s="117"/>
      <c r="AB25" s="26"/>
    </row>
    <row r="26" spans="1:30" ht="13.5" thickBot="1">
      <c r="A26" s="116"/>
      <c r="B26" s="24"/>
      <c r="C26" s="121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44" t="s">
        <v>33</v>
      </c>
      <c r="V26" s="36" t="s">
        <v>32</v>
      </c>
      <c r="W26" s="36" t="s">
        <v>33</v>
      </c>
      <c r="X26" s="15"/>
      <c r="Y26" s="15"/>
      <c r="Z26" s="15"/>
      <c r="AA26" s="117"/>
      <c r="AB26" s="26"/>
    </row>
    <row r="27" spans="1:30" ht="15">
      <c r="A27" s="116"/>
      <c r="B27" s="24"/>
      <c r="C27" s="20" t="s">
        <v>10</v>
      </c>
      <c r="D27" s="8">
        <f t="shared" ref="D27:D40" si="3">(X7)</f>
        <v>30</v>
      </c>
      <c r="E27" s="8">
        <f t="shared" ref="E27:E40" si="4">(Y7)</f>
        <v>6</v>
      </c>
      <c r="F27" s="7">
        <v>2</v>
      </c>
      <c r="G27" s="7">
        <v>1</v>
      </c>
      <c r="H27" s="7">
        <v>7</v>
      </c>
      <c r="I27" s="7">
        <v>1</v>
      </c>
      <c r="J27" s="11">
        <v>1</v>
      </c>
      <c r="K27" s="11"/>
      <c r="L27" s="7"/>
      <c r="M27" s="7"/>
      <c r="N27" s="7">
        <v>3</v>
      </c>
      <c r="O27" s="7">
        <v>2</v>
      </c>
      <c r="P27" s="7">
        <v>7</v>
      </c>
      <c r="Q27" s="7">
        <v>2</v>
      </c>
      <c r="R27" s="7"/>
      <c r="S27" s="7"/>
      <c r="T27" s="7">
        <v>1</v>
      </c>
      <c r="U27" s="37"/>
      <c r="V27" s="38">
        <f>(D27+F27+H27+J27+L27+N27+P27+R27+T27)</f>
        <v>51</v>
      </c>
      <c r="W27" s="38">
        <f>(E27+G27+I27+K27+M27+O27+Q27+S27+U27)</f>
        <v>12</v>
      </c>
      <c r="X27" s="15"/>
      <c r="Y27" s="15"/>
      <c r="Z27" s="39"/>
      <c r="AA27" s="117"/>
      <c r="AB27" s="26"/>
      <c r="AC27" s="46">
        <f>(W27/V27)</f>
        <v>0.23529411764705882</v>
      </c>
    </row>
    <row r="28" spans="1:30" ht="15">
      <c r="A28" s="116"/>
      <c r="B28" s="24"/>
      <c r="C28" s="21" t="s">
        <v>11</v>
      </c>
      <c r="D28" s="8">
        <f t="shared" si="3"/>
        <v>35</v>
      </c>
      <c r="E28" s="8">
        <f t="shared" si="4"/>
        <v>19</v>
      </c>
      <c r="F28" s="9">
        <v>7</v>
      </c>
      <c r="G28" s="9">
        <v>3</v>
      </c>
      <c r="H28" s="9">
        <v>6</v>
      </c>
      <c r="I28" s="9">
        <v>2</v>
      </c>
      <c r="J28" s="11"/>
      <c r="K28" s="11"/>
      <c r="L28" s="9">
        <v>1</v>
      </c>
      <c r="M28" s="9">
        <v>1</v>
      </c>
      <c r="N28" s="9">
        <v>3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16">
        <v>1</v>
      </c>
      <c r="V28" s="38">
        <f t="shared" ref="V28:V40" si="5">(D28+F28+H28+J28+L28+N28+P28+R28+T28)</f>
        <v>55</v>
      </c>
      <c r="W28" s="38">
        <f>(E28+G28+I28+K28+M28+O28+Q28+S28+U28)</f>
        <v>29</v>
      </c>
      <c r="X28" s="12"/>
      <c r="Y28" s="12"/>
      <c r="Z28" s="39"/>
      <c r="AA28" s="117"/>
      <c r="AB28" s="26"/>
      <c r="AC28" s="46">
        <f t="shared" ref="AC28:AC40" si="6">(W28/V28)</f>
        <v>0.52727272727272723</v>
      </c>
    </row>
    <row r="29" spans="1:30" ht="15">
      <c r="A29" s="116"/>
      <c r="B29" s="24"/>
      <c r="C29" s="21" t="s">
        <v>14</v>
      </c>
      <c r="D29" s="8">
        <f t="shared" si="3"/>
        <v>46</v>
      </c>
      <c r="E29" s="8">
        <f t="shared" si="4"/>
        <v>38</v>
      </c>
      <c r="F29" s="9">
        <v>4</v>
      </c>
      <c r="G29" s="9">
        <v>4</v>
      </c>
      <c r="H29" s="9">
        <v>2</v>
      </c>
      <c r="I29" s="9">
        <v>2</v>
      </c>
      <c r="J29" s="11"/>
      <c r="K29" s="11"/>
      <c r="L29" s="9">
        <v>4</v>
      </c>
      <c r="M29" s="9">
        <v>4</v>
      </c>
      <c r="N29" s="9">
        <v>6</v>
      </c>
      <c r="O29" s="9">
        <v>6</v>
      </c>
      <c r="P29" s="9">
        <v>1</v>
      </c>
      <c r="Q29" s="9">
        <v>1</v>
      </c>
      <c r="R29" s="9">
        <v>1</v>
      </c>
      <c r="S29" s="9">
        <v>1</v>
      </c>
      <c r="T29" s="9">
        <v>2</v>
      </c>
      <c r="U29" s="16">
        <v>2</v>
      </c>
      <c r="V29" s="38">
        <f t="shared" si="5"/>
        <v>66</v>
      </c>
      <c r="W29" s="38">
        <f t="shared" ref="W29:W40" si="7">(E29+G29+I29+K29+M29+O29+Q29+S29+U29)</f>
        <v>58</v>
      </c>
      <c r="X29" s="15"/>
      <c r="Y29" s="15"/>
      <c r="Z29" s="39"/>
      <c r="AA29" s="117"/>
      <c r="AB29" s="26"/>
      <c r="AC29" s="46">
        <f t="shared" si="6"/>
        <v>0.87878787878787878</v>
      </c>
      <c r="AD29" s="25"/>
    </row>
    <row r="30" spans="1:30" ht="15">
      <c r="A30" s="116"/>
      <c r="B30" s="24"/>
      <c r="C30" s="23" t="s">
        <v>38</v>
      </c>
      <c r="D30" s="8">
        <f t="shared" si="3"/>
        <v>30</v>
      </c>
      <c r="E30" s="8">
        <f t="shared" si="4"/>
        <v>10</v>
      </c>
      <c r="F30" s="9">
        <v>8</v>
      </c>
      <c r="G30" s="9">
        <v>3</v>
      </c>
      <c r="H30" s="9">
        <v>4</v>
      </c>
      <c r="I30" s="9">
        <v>2</v>
      </c>
      <c r="J30" s="11"/>
      <c r="K30" s="11"/>
      <c r="L30" s="9">
        <v>1</v>
      </c>
      <c r="M30" s="9"/>
      <c r="N30" s="9"/>
      <c r="O30" s="9"/>
      <c r="P30" s="9"/>
      <c r="Q30" s="9"/>
      <c r="R30" s="9"/>
      <c r="S30" s="9"/>
      <c r="T30" s="9"/>
      <c r="U30" s="16"/>
      <c r="V30" s="38">
        <f t="shared" si="5"/>
        <v>43</v>
      </c>
      <c r="W30" s="38">
        <f t="shared" si="7"/>
        <v>15</v>
      </c>
      <c r="X30" s="15"/>
      <c r="Y30" s="15"/>
      <c r="Z30" s="39"/>
      <c r="AA30" s="117"/>
      <c r="AB30" s="26"/>
      <c r="AC30" s="46">
        <f t="shared" si="6"/>
        <v>0.34883720930232559</v>
      </c>
      <c r="AD30" s="25"/>
    </row>
    <row r="31" spans="1:30" ht="15">
      <c r="A31" s="116"/>
      <c r="B31" s="24"/>
      <c r="C31" s="21" t="s">
        <v>12</v>
      </c>
      <c r="D31" s="8">
        <f t="shared" si="3"/>
        <v>132</v>
      </c>
      <c r="E31" s="8">
        <f t="shared" si="4"/>
        <v>72</v>
      </c>
      <c r="F31" s="9">
        <v>22</v>
      </c>
      <c r="G31" s="9">
        <v>9</v>
      </c>
      <c r="H31" s="9">
        <v>19</v>
      </c>
      <c r="I31" s="9">
        <v>6</v>
      </c>
      <c r="J31" s="11"/>
      <c r="K31" s="11"/>
      <c r="L31" s="9">
        <v>2</v>
      </c>
      <c r="M31" s="9"/>
      <c r="N31" s="9">
        <v>4</v>
      </c>
      <c r="O31" s="9"/>
      <c r="P31" s="9">
        <v>2</v>
      </c>
      <c r="Q31" s="9"/>
      <c r="R31" s="9"/>
      <c r="S31" s="9"/>
      <c r="T31" s="9">
        <v>2</v>
      </c>
      <c r="U31" s="16">
        <v>1</v>
      </c>
      <c r="V31" s="47">
        <f>(D31+F31+H31+J31+L31+N31+P31+R31+T31)</f>
        <v>183</v>
      </c>
      <c r="W31" s="38">
        <f>(E31+G31+I31+K31+M31+O31+Q31+S31+U31)</f>
        <v>88</v>
      </c>
      <c r="X31" s="15"/>
      <c r="Y31" s="15"/>
      <c r="Z31" s="39"/>
      <c r="AA31" s="117"/>
      <c r="AB31" s="26"/>
      <c r="AC31" s="46">
        <f t="shared" si="6"/>
        <v>0.48087431693989069</v>
      </c>
      <c r="AD31" s="25"/>
    </row>
    <row r="32" spans="1:30" ht="15">
      <c r="A32" s="116"/>
      <c r="B32" s="24"/>
      <c r="C32" s="21" t="s">
        <v>13</v>
      </c>
      <c r="D32" s="8">
        <f t="shared" si="3"/>
        <v>75</v>
      </c>
      <c r="E32" s="8">
        <f t="shared" si="4"/>
        <v>28</v>
      </c>
      <c r="F32" s="9">
        <v>7</v>
      </c>
      <c r="G32" s="9">
        <v>2</v>
      </c>
      <c r="H32" s="9">
        <v>3</v>
      </c>
      <c r="I32" s="9"/>
      <c r="J32" s="11"/>
      <c r="K32" s="11"/>
      <c r="L32" s="9"/>
      <c r="M32" s="9"/>
      <c r="N32" s="9">
        <v>8</v>
      </c>
      <c r="O32" s="9">
        <v>1</v>
      </c>
      <c r="P32" s="9">
        <v>3</v>
      </c>
      <c r="Q32" s="9"/>
      <c r="R32" s="9"/>
      <c r="S32" s="9"/>
      <c r="T32" s="9"/>
      <c r="U32" s="16"/>
      <c r="V32" s="47">
        <f>(D32+F32+H32+J32+L32+N32+P32+R32+T32)</f>
        <v>96</v>
      </c>
      <c r="W32" s="38">
        <f>(E32+G32+I32+K32+M32+O32+Q32+S32+U32)</f>
        <v>31</v>
      </c>
      <c r="X32" s="15"/>
      <c r="Y32" s="15"/>
      <c r="Z32" s="39"/>
      <c r="AA32" s="117"/>
      <c r="AB32" s="26"/>
      <c r="AC32" s="46">
        <f t="shared" si="6"/>
        <v>0.32291666666666669</v>
      </c>
      <c r="AD32" s="25"/>
    </row>
    <row r="33" spans="1:30" ht="15">
      <c r="A33" s="116"/>
      <c r="B33" s="24"/>
      <c r="C33" s="21" t="s">
        <v>15</v>
      </c>
      <c r="D33" s="8">
        <f t="shared" si="3"/>
        <v>153</v>
      </c>
      <c r="E33" s="8">
        <f t="shared" si="4"/>
        <v>143</v>
      </c>
      <c r="F33" s="9">
        <v>29</v>
      </c>
      <c r="G33" s="9">
        <v>24</v>
      </c>
      <c r="H33" s="9">
        <v>9</v>
      </c>
      <c r="I33" s="9">
        <v>8</v>
      </c>
      <c r="J33" s="11"/>
      <c r="K33" s="11"/>
      <c r="L33" s="9">
        <v>6</v>
      </c>
      <c r="M33" s="9">
        <v>6</v>
      </c>
      <c r="N33" s="9">
        <v>21</v>
      </c>
      <c r="O33" s="9">
        <v>20</v>
      </c>
      <c r="P33" s="9">
        <v>7</v>
      </c>
      <c r="Q33" s="9">
        <v>6</v>
      </c>
      <c r="R33" s="9"/>
      <c r="S33" s="9"/>
      <c r="T33" s="9">
        <v>3</v>
      </c>
      <c r="U33" s="16">
        <v>3</v>
      </c>
      <c r="V33" s="38">
        <f t="shared" si="5"/>
        <v>228</v>
      </c>
      <c r="W33" s="48">
        <f t="shared" si="7"/>
        <v>210</v>
      </c>
      <c r="X33" s="15"/>
      <c r="Y33" s="15"/>
      <c r="Z33" s="39"/>
      <c r="AA33" s="117"/>
      <c r="AB33" s="26"/>
      <c r="AC33" s="46">
        <f t="shared" si="6"/>
        <v>0.92105263157894735</v>
      </c>
      <c r="AD33" s="27"/>
    </row>
    <row r="34" spans="1:30" ht="15">
      <c r="A34" s="116"/>
      <c r="B34" s="24"/>
      <c r="C34" s="21" t="s">
        <v>16</v>
      </c>
      <c r="D34" s="8">
        <f t="shared" si="3"/>
        <v>118</v>
      </c>
      <c r="E34" s="8">
        <f t="shared" si="4"/>
        <v>53</v>
      </c>
      <c r="F34" s="9">
        <v>11</v>
      </c>
      <c r="G34" s="9">
        <v>7</v>
      </c>
      <c r="H34" s="9">
        <v>7</v>
      </c>
      <c r="I34" s="9">
        <v>5</v>
      </c>
      <c r="J34" s="11">
        <v>1</v>
      </c>
      <c r="K34" s="11"/>
      <c r="L34" s="9">
        <v>5</v>
      </c>
      <c r="M34" s="9">
        <v>4</v>
      </c>
      <c r="N34" s="9">
        <v>2</v>
      </c>
      <c r="O34" s="9"/>
      <c r="P34" s="9">
        <v>5</v>
      </c>
      <c r="Q34" s="9">
        <v>3</v>
      </c>
      <c r="R34" s="9">
        <v>2</v>
      </c>
      <c r="S34" s="9">
        <v>2</v>
      </c>
      <c r="T34" s="9">
        <v>2</v>
      </c>
      <c r="U34" s="16">
        <v>1</v>
      </c>
      <c r="V34" s="38">
        <f t="shared" si="5"/>
        <v>153</v>
      </c>
      <c r="W34" s="38">
        <f t="shared" si="7"/>
        <v>75</v>
      </c>
      <c r="X34" s="15"/>
      <c r="Y34" s="15"/>
      <c r="Z34" s="39"/>
      <c r="AA34" s="117"/>
      <c r="AB34" s="26"/>
      <c r="AC34" s="46">
        <f t="shared" si="6"/>
        <v>0.49019607843137253</v>
      </c>
    </row>
    <row r="35" spans="1:30" ht="15">
      <c r="A35" s="116"/>
      <c r="B35" s="24"/>
      <c r="C35" s="21" t="s">
        <v>17</v>
      </c>
      <c r="D35" s="8">
        <f t="shared" si="3"/>
        <v>39</v>
      </c>
      <c r="E35" s="8">
        <f t="shared" si="4"/>
        <v>22</v>
      </c>
      <c r="F35" s="9">
        <v>11</v>
      </c>
      <c r="G35" s="9">
        <v>3</v>
      </c>
      <c r="H35" s="9">
        <v>2</v>
      </c>
      <c r="I35" s="9">
        <v>1</v>
      </c>
      <c r="J35" s="11"/>
      <c r="K35" s="11"/>
      <c r="L35" s="9"/>
      <c r="M35" s="9"/>
      <c r="N35" s="9"/>
      <c r="O35" s="9"/>
      <c r="P35" s="9"/>
      <c r="Q35" s="9"/>
      <c r="R35" s="9"/>
      <c r="S35" s="9"/>
      <c r="T35" s="9">
        <v>1</v>
      </c>
      <c r="U35" s="16">
        <v>1</v>
      </c>
      <c r="V35" s="38">
        <f t="shared" si="5"/>
        <v>53</v>
      </c>
      <c r="W35" s="38">
        <f t="shared" si="7"/>
        <v>27</v>
      </c>
      <c r="X35" s="13"/>
      <c r="Y35" s="13"/>
      <c r="Z35" s="39"/>
      <c r="AA35" s="117"/>
      <c r="AB35" s="26"/>
      <c r="AC35" s="46">
        <f t="shared" si="6"/>
        <v>0.50943396226415094</v>
      </c>
    </row>
    <row r="36" spans="1:30" ht="15">
      <c r="A36" s="116"/>
      <c r="B36" s="24"/>
      <c r="C36" s="21" t="s">
        <v>18</v>
      </c>
      <c r="D36" s="8">
        <f t="shared" si="3"/>
        <v>98</v>
      </c>
      <c r="E36" s="8">
        <f t="shared" si="4"/>
        <v>19</v>
      </c>
      <c r="F36" s="9">
        <v>16</v>
      </c>
      <c r="G36" s="9">
        <v>5</v>
      </c>
      <c r="H36" s="9">
        <v>11</v>
      </c>
      <c r="I36" s="9">
        <v>3</v>
      </c>
      <c r="J36" s="11">
        <v>2</v>
      </c>
      <c r="K36" s="11"/>
      <c r="L36" s="9"/>
      <c r="M36" s="9"/>
      <c r="N36" s="9">
        <v>3</v>
      </c>
      <c r="O36" s="9">
        <v>1</v>
      </c>
      <c r="P36" s="9"/>
      <c r="Q36" s="9"/>
      <c r="R36" s="9"/>
      <c r="S36" s="9"/>
      <c r="T36" s="9">
        <v>2</v>
      </c>
      <c r="U36" s="16">
        <v>2</v>
      </c>
      <c r="V36" s="38">
        <f t="shared" si="5"/>
        <v>132</v>
      </c>
      <c r="W36" s="38">
        <f t="shared" si="7"/>
        <v>30</v>
      </c>
      <c r="X36" s="13"/>
      <c r="Y36" s="13"/>
      <c r="Z36" s="39"/>
      <c r="AA36" s="117"/>
      <c r="AB36" s="26"/>
      <c r="AC36" s="46">
        <f t="shared" si="6"/>
        <v>0.22727272727272727</v>
      </c>
    </row>
    <row r="37" spans="1:30" ht="15">
      <c r="A37" s="116"/>
      <c r="B37" s="24"/>
      <c r="C37" s="21" t="s">
        <v>19</v>
      </c>
      <c r="D37" s="8">
        <f t="shared" si="3"/>
        <v>57</v>
      </c>
      <c r="E37" s="8">
        <f t="shared" si="4"/>
        <v>0</v>
      </c>
      <c r="F37" s="9">
        <v>4</v>
      </c>
      <c r="G37" s="9"/>
      <c r="H37" s="9">
        <v>1</v>
      </c>
      <c r="I37" s="9">
        <v>1</v>
      </c>
      <c r="J37" s="11"/>
      <c r="K37" s="11"/>
      <c r="L37" s="9"/>
      <c r="M37" s="9"/>
      <c r="N37" s="9">
        <v>1</v>
      </c>
      <c r="O37" s="9"/>
      <c r="P37" s="9"/>
      <c r="Q37" s="9"/>
      <c r="R37" s="9"/>
      <c r="S37" s="9"/>
      <c r="T37" s="9"/>
      <c r="U37" s="16"/>
      <c r="V37" s="38">
        <f t="shared" si="5"/>
        <v>63</v>
      </c>
      <c r="W37" s="38">
        <f t="shared" si="7"/>
        <v>1</v>
      </c>
      <c r="X37" s="14"/>
      <c r="Y37" s="14"/>
      <c r="Z37" s="39"/>
      <c r="AA37" s="117"/>
      <c r="AB37" s="26"/>
      <c r="AC37" s="46">
        <f t="shared" si="6"/>
        <v>1.5873015873015872E-2</v>
      </c>
    </row>
    <row r="38" spans="1:30" ht="15">
      <c r="A38" s="116"/>
      <c r="B38" s="24"/>
      <c r="C38" s="21" t="s">
        <v>20</v>
      </c>
      <c r="D38" s="8">
        <f t="shared" si="3"/>
        <v>1</v>
      </c>
      <c r="E38" s="8">
        <f t="shared" si="4"/>
        <v>0</v>
      </c>
      <c r="F38" s="9"/>
      <c r="G38" s="9"/>
      <c r="H38" s="9">
        <v>1</v>
      </c>
      <c r="I38" s="9"/>
      <c r="J38" s="11"/>
      <c r="K38" s="11"/>
      <c r="L38" s="9"/>
      <c r="M38" s="9"/>
      <c r="N38" s="9"/>
      <c r="O38" s="9"/>
      <c r="P38" s="9"/>
      <c r="Q38" s="9"/>
      <c r="R38" s="9"/>
      <c r="S38" s="9"/>
      <c r="T38" s="9"/>
      <c r="U38" s="16"/>
      <c r="V38" s="38">
        <f t="shared" si="5"/>
        <v>2</v>
      </c>
      <c r="W38" s="38">
        <f t="shared" si="7"/>
        <v>0</v>
      </c>
      <c r="X38" s="15"/>
      <c r="Y38" s="15"/>
      <c r="Z38" s="39"/>
      <c r="AA38" s="117"/>
      <c r="AB38" s="26"/>
      <c r="AC38" s="46">
        <f t="shared" si="6"/>
        <v>0</v>
      </c>
    </row>
    <row r="39" spans="1:30" ht="15">
      <c r="A39" s="116"/>
      <c r="B39" s="24"/>
      <c r="C39" s="21" t="s">
        <v>21</v>
      </c>
      <c r="D39" s="8">
        <f t="shared" si="3"/>
        <v>179</v>
      </c>
      <c r="E39" s="8">
        <f t="shared" si="4"/>
        <v>14</v>
      </c>
      <c r="F39" s="9">
        <v>9</v>
      </c>
      <c r="G39" s="9"/>
      <c r="H39" s="9">
        <v>24</v>
      </c>
      <c r="I39" s="9"/>
      <c r="J39" s="11"/>
      <c r="K39" s="11"/>
      <c r="L39" s="9"/>
      <c r="M39" s="9"/>
      <c r="N39" s="9">
        <v>11</v>
      </c>
      <c r="O39" s="9">
        <v>1</v>
      </c>
      <c r="P39" s="9">
        <v>2</v>
      </c>
      <c r="Q39" s="9"/>
      <c r="R39" s="9">
        <v>1</v>
      </c>
      <c r="S39" s="9"/>
      <c r="T39" s="9">
        <v>8</v>
      </c>
      <c r="U39" s="16">
        <v>4</v>
      </c>
      <c r="V39" s="38">
        <f t="shared" si="5"/>
        <v>234</v>
      </c>
      <c r="W39" s="38">
        <f t="shared" si="7"/>
        <v>19</v>
      </c>
      <c r="X39" s="15"/>
      <c r="Y39" s="15"/>
      <c r="Z39" s="39"/>
      <c r="AA39" s="117"/>
      <c r="AB39" s="26"/>
      <c r="AC39" s="46">
        <f t="shared" si="6"/>
        <v>8.11965811965812E-2</v>
      </c>
    </row>
    <row r="40" spans="1:30" ht="15.75" thickBot="1">
      <c r="A40" s="116"/>
      <c r="B40" s="24"/>
      <c r="C40" s="22" t="s">
        <v>22</v>
      </c>
      <c r="D40" s="8">
        <f t="shared" si="3"/>
        <v>29</v>
      </c>
      <c r="E40" s="8">
        <f t="shared" si="4"/>
        <v>5</v>
      </c>
      <c r="F40" s="11">
        <v>2</v>
      </c>
      <c r="G40" s="11">
        <v>1</v>
      </c>
      <c r="H40" s="9"/>
      <c r="I40" s="9"/>
      <c r="J40" s="11">
        <v>1</v>
      </c>
      <c r="K40" s="11"/>
      <c r="L40" s="11"/>
      <c r="M40" s="11"/>
      <c r="N40" s="11"/>
      <c r="O40" s="11"/>
      <c r="P40" s="11"/>
      <c r="Q40" s="11"/>
      <c r="R40" s="11"/>
      <c r="S40" s="11"/>
      <c r="T40" s="11">
        <v>1</v>
      </c>
      <c r="U40" s="17"/>
      <c r="V40" s="38">
        <f t="shared" si="5"/>
        <v>33</v>
      </c>
      <c r="W40" s="38">
        <f t="shared" si="7"/>
        <v>6</v>
      </c>
      <c r="X40" s="15"/>
      <c r="Y40" s="15"/>
      <c r="Z40" s="39"/>
      <c r="AA40" s="117"/>
      <c r="AB40" s="26"/>
      <c r="AC40" s="46">
        <f t="shared" si="6"/>
        <v>0.18181818181818182</v>
      </c>
    </row>
    <row r="41" spans="1:30" ht="15.75" thickBot="1">
      <c r="A41" s="116"/>
      <c r="B41" s="24"/>
      <c r="C41" s="31" t="s">
        <v>23</v>
      </c>
      <c r="D41" s="43">
        <f>+(D21+F21+H21+J21+L21+N21+P21+R21+T21+V21)</f>
        <v>1022</v>
      </c>
      <c r="E41" s="32">
        <f>+(E21+G21+I21+K21+M21+O21+Q21+S21+U21+W21)</f>
        <v>429</v>
      </c>
      <c r="F41" s="43">
        <f>SUM(F27:F40)</f>
        <v>132</v>
      </c>
      <c r="G41" s="49">
        <f t="shared" ref="G41:W41" si="8">SUM(G27:G40)</f>
        <v>62</v>
      </c>
      <c r="H41" s="49">
        <f t="shared" si="8"/>
        <v>96</v>
      </c>
      <c r="I41" s="49">
        <f t="shared" si="8"/>
        <v>31</v>
      </c>
      <c r="J41" s="49">
        <f t="shared" si="8"/>
        <v>5</v>
      </c>
      <c r="K41" s="49">
        <f t="shared" si="8"/>
        <v>0</v>
      </c>
      <c r="L41" s="49">
        <f t="shared" si="8"/>
        <v>19</v>
      </c>
      <c r="M41" s="49">
        <f t="shared" si="8"/>
        <v>15</v>
      </c>
      <c r="N41" s="49">
        <f t="shared" si="8"/>
        <v>62</v>
      </c>
      <c r="O41" s="49">
        <f t="shared" si="8"/>
        <v>32</v>
      </c>
      <c r="P41" s="49">
        <f t="shared" si="8"/>
        <v>28</v>
      </c>
      <c r="Q41" s="49">
        <f t="shared" si="8"/>
        <v>13</v>
      </c>
      <c r="R41" s="49">
        <f t="shared" si="8"/>
        <v>5</v>
      </c>
      <c r="S41" s="49">
        <f t="shared" si="8"/>
        <v>4</v>
      </c>
      <c r="T41" s="49">
        <f t="shared" si="8"/>
        <v>23</v>
      </c>
      <c r="U41" s="49">
        <f t="shared" si="8"/>
        <v>15</v>
      </c>
      <c r="V41" s="49">
        <f t="shared" si="8"/>
        <v>1392</v>
      </c>
      <c r="W41" s="49">
        <f t="shared" si="8"/>
        <v>601</v>
      </c>
      <c r="X41" s="13"/>
      <c r="Y41" s="13"/>
      <c r="Z41" s="13"/>
      <c r="AA41" s="117"/>
      <c r="AB41" s="26"/>
      <c r="AC41" s="42"/>
    </row>
    <row r="42" spans="1:30" ht="15.75" thickBot="1">
      <c r="A42" s="116"/>
      <c r="B42" s="24"/>
      <c r="C42" s="33" t="s">
        <v>34</v>
      </c>
      <c r="D42" s="131">
        <f>+(E41/D41)</f>
        <v>0.41976516634050881</v>
      </c>
      <c r="E42" s="132"/>
      <c r="F42" s="131">
        <f>+(G41/F41)</f>
        <v>0.46969696969696972</v>
      </c>
      <c r="G42" s="132"/>
      <c r="H42" s="131">
        <f>+(I41/H41)</f>
        <v>0.32291666666666669</v>
      </c>
      <c r="I42" s="132"/>
      <c r="J42" s="131">
        <f>+(K41/J41)</f>
        <v>0</v>
      </c>
      <c r="K42" s="132"/>
      <c r="L42" s="131">
        <f>+(M41/L41)</f>
        <v>0.78947368421052633</v>
      </c>
      <c r="M42" s="132"/>
      <c r="N42" s="131">
        <f>+(O41/N41)</f>
        <v>0.5161290322580645</v>
      </c>
      <c r="O42" s="132"/>
      <c r="P42" s="131">
        <f>+(Q41/P41)</f>
        <v>0.4642857142857143</v>
      </c>
      <c r="Q42" s="132"/>
      <c r="R42" s="131">
        <f>+(S41/R41)</f>
        <v>0.8</v>
      </c>
      <c r="S42" s="132"/>
      <c r="T42" s="131">
        <f>+(U41/T41)</f>
        <v>0.65217391304347827</v>
      </c>
      <c r="U42" s="132"/>
      <c r="V42" s="131">
        <f>+(W41/V41)</f>
        <v>0.4317528735632184</v>
      </c>
      <c r="W42" s="132"/>
      <c r="X42" s="13"/>
      <c r="Y42" s="13"/>
      <c r="Z42" s="13"/>
      <c r="AA42" s="117"/>
      <c r="AB42" s="26"/>
    </row>
    <row r="43" spans="1:30">
      <c r="A43" s="116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17"/>
      <c r="AB43" s="26"/>
    </row>
    <row r="44" spans="1:30">
      <c r="A44" s="143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2"/>
      <c r="AB44" s="2"/>
    </row>
    <row r="45" spans="1:30">
      <c r="A45" s="14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2"/>
      <c r="AB45" s="2"/>
    </row>
    <row r="46" spans="1:30">
      <c r="A46" s="143"/>
    </row>
    <row r="47" spans="1:30">
      <c r="A47" s="143"/>
    </row>
    <row r="48" spans="1:30">
      <c r="A48" s="143"/>
    </row>
    <row r="49" spans="1:1">
      <c r="A49" s="143"/>
    </row>
    <row r="50" spans="1:1">
      <c r="A50" s="143"/>
    </row>
    <row r="51" spans="1:1">
      <c r="A51" s="143"/>
    </row>
    <row r="52" spans="1:1">
      <c r="A52" s="143"/>
    </row>
    <row r="53" spans="1:1">
      <c r="A53" s="143"/>
    </row>
    <row r="54" spans="1:1">
      <c r="A54" s="143"/>
    </row>
    <row r="55" spans="1:1">
      <c r="A55" s="143"/>
    </row>
    <row r="56" spans="1:1">
      <c r="A56" s="143"/>
    </row>
    <row r="57" spans="1:1">
      <c r="A57" s="143"/>
    </row>
    <row r="58" spans="1:1">
      <c r="A58" s="143"/>
    </row>
    <row r="59" spans="1:1">
      <c r="A59" s="143"/>
    </row>
    <row r="60" spans="1:1">
      <c r="A60" s="143"/>
    </row>
    <row r="61" spans="1:1">
      <c r="A61" s="143"/>
    </row>
    <row r="62" spans="1:1">
      <c r="A62" s="143"/>
    </row>
    <row r="63" spans="1:1">
      <c r="A63" s="143"/>
    </row>
    <row r="64" spans="1:1">
      <c r="A64" s="143"/>
    </row>
    <row r="65" spans="1:1">
      <c r="A65" s="143"/>
    </row>
    <row r="66" spans="1:1">
      <c r="A66" s="143"/>
    </row>
    <row r="67" spans="1:1">
      <c r="A67" s="143"/>
    </row>
    <row r="68" spans="1:1">
      <c r="A68" s="143"/>
    </row>
    <row r="69" spans="1:1">
      <c r="A69" s="143"/>
    </row>
    <row r="70" spans="1:1">
      <c r="A70" s="143"/>
    </row>
    <row r="71" spans="1:1">
      <c r="A71" s="143"/>
    </row>
    <row r="72" spans="1:1">
      <c r="A72" s="143"/>
    </row>
    <row r="73" spans="1:1">
      <c r="A73" s="143"/>
    </row>
    <row r="74" spans="1:1">
      <c r="A74" s="143"/>
    </row>
    <row r="75" spans="1:1">
      <c r="A75" s="143"/>
    </row>
    <row r="76" spans="1:1">
      <c r="A76" s="143"/>
    </row>
    <row r="77" spans="1:1">
      <c r="A77" s="143"/>
    </row>
    <row r="78" spans="1:1">
      <c r="A78" s="143"/>
    </row>
    <row r="79" spans="1:1">
      <c r="A79" s="143"/>
    </row>
    <row r="80" spans="1:1">
      <c r="A80" s="143"/>
    </row>
    <row r="81" spans="1:1">
      <c r="A81" s="143"/>
    </row>
    <row r="82" spans="1:1">
      <c r="A82" s="143"/>
    </row>
    <row r="83" spans="1:1">
      <c r="A83" s="143"/>
    </row>
    <row r="84" spans="1:1">
      <c r="A84" s="143"/>
    </row>
    <row r="85" spans="1:1">
      <c r="A85" s="143"/>
    </row>
    <row r="86" spans="1:1">
      <c r="A86" s="143"/>
    </row>
    <row r="87" spans="1:1">
      <c r="A87" s="143"/>
    </row>
    <row r="88" spans="1:1">
      <c r="A88" s="143"/>
    </row>
    <row r="89" spans="1:1">
      <c r="A89" s="143"/>
    </row>
  </sheetData>
  <mergeCells count="50">
    <mergeCell ref="P42:Q42"/>
    <mergeCell ref="R42:S42"/>
    <mergeCell ref="T42:U42"/>
    <mergeCell ref="V42:W42"/>
    <mergeCell ref="A44:A89"/>
    <mergeCell ref="N25:O25"/>
    <mergeCell ref="P25:Q25"/>
    <mergeCell ref="R25:S25"/>
    <mergeCell ref="T25:U25"/>
    <mergeCell ref="D42:E42"/>
    <mergeCell ref="H42:I42"/>
    <mergeCell ref="J42:K42"/>
    <mergeCell ref="L42:M42"/>
    <mergeCell ref="N42:O42"/>
    <mergeCell ref="C24:C26"/>
    <mergeCell ref="D24:E25"/>
    <mergeCell ref="F42:G42"/>
    <mergeCell ref="V22:W22"/>
    <mergeCell ref="X22:Y22"/>
    <mergeCell ref="V24:W25"/>
    <mergeCell ref="F25:G25"/>
    <mergeCell ref="H25:I25"/>
    <mergeCell ref="J25:K25"/>
    <mergeCell ref="L25:M25"/>
    <mergeCell ref="V5:W5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J5:K5"/>
    <mergeCell ref="L5:M5"/>
    <mergeCell ref="N5:O5"/>
    <mergeCell ref="P5:Q5"/>
    <mergeCell ref="R5:S5"/>
    <mergeCell ref="T5:U5"/>
    <mergeCell ref="D4:W4"/>
    <mergeCell ref="F24:U24"/>
    <mergeCell ref="A1:A43"/>
    <mergeCell ref="AA1:AA43"/>
    <mergeCell ref="C2:Y2"/>
    <mergeCell ref="C4:C6"/>
    <mergeCell ref="X4:Y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268" scale="75" orientation="landscape" verticalDpi="300" r:id="rId1"/>
  <colBreaks count="1" manualBreakCount="1">
    <brk id="2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U49"/>
  <sheetViews>
    <sheetView topLeftCell="C1" zoomScale="80" zoomScaleNormal="80" workbookViewId="0">
      <selection activeCell="S26" sqref="S26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62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 ht="15">
      <c r="B8" s="117"/>
      <c r="Q8" s="146"/>
      <c r="S8" s="68" t="s">
        <v>10</v>
      </c>
      <c r="T8" s="47">
        <v>77</v>
      </c>
    </row>
    <row r="9" spans="2:21" ht="15">
      <c r="B9" s="117"/>
      <c r="Q9" s="146"/>
      <c r="S9" s="69" t="s">
        <v>11</v>
      </c>
      <c r="T9" s="47">
        <v>50</v>
      </c>
    </row>
    <row r="10" spans="2:21" ht="15">
      <c r="B10" s="117"/>
      <c r="Q10" s="146"/>
      <c r="S10" s="69" t="s">
        <v>14</v>
      </c>
      <c r="T10" s="47">
        <v>60</v>
      </c>
    </row>
    <row r="11" spans="2:21" ht="15">
      <c r="B11" s="117"/>
      <c r="Q11" s="146"/>
      <c r="S11" s="70" t="s">
        <v>38</v>
      </c>
      <c r="T11" s="48">
        <v>31</v>
      </c>
    </row>
    <row r="12" spans="2:21" ht="15">
      <c r="B12" s="117"/>
      <c r="Q12" s="146"/>
      <c r="S12" s="69" t="s">
        <v>12</v>
      </c>
      <c r="T12" s="47">
        <v>102</v>
      </c>
    </row>
    <row r="13" spans="2:21" ht="15">
      <c r="B13" s="117"/>
      <c r="Q13" s="146"/>
      <c r="S13" s="69" t="s">
        <v>13</v>
      </c>
      <c r="T13" s="47">
        <v>75</v>
      </c>
    </row>
    <row r="14" spans="2:21" ht="15">
      <c r="B14" s="117"/>
      <c r="Q14" s="146"/>
      <c r="S14" s="69" t="s">
        <v>15</v>
      </c>
      <c r="T14" s="47">
        <v>203</v>
      </c>
    </row>
    <row r="15" spans="2:21" ht="15">
      <c r="B15" s="117"/>
      <c r="Q15" s="146"/>
      <c r="S15" s="69" t="s">
        <v>16</v>
      </c>
      <c r="T15" s="47">
        <v>112</v>
      </c>
    </row>
    <row r="16" spans="2:21" ht="15">
      <c r="B16" s="117"/>
      <c r="Q16" s="146"/>
      <c r="S16" s="69" t="s">
        <v>17</v>
      </c>
      <c r="T16" s="48">
        <v>38</v>
      </c>
    </row>
    <row r="17" spans="2:21" ht="15">
      <c r="B17" s="117"/>
      <c r="Q17" s="146"/>
      <c r="S17" s="69" t="s">
        <v>18</v>
      </c>
      <c r="T17" s="48">
        <v>97</v>
      </c>
    </row>
    <row r="18" spans="2:21" ht="15">
      <c r="B18" s="117"/>
      <c r="Q18" s="146"/>
      <c r="S18" s="69" t="s">
        <v>19</v>
      </c>
      <c r="T18" s="47">
        <v>48</v>
      </c>
    </row>
    <row r="19" spans="2:21" ht="15">
      <c r="B19" s="117"/>
      <c r="Q19" s="146"/>
      <c r="S19" s="69" t="s">
        <v>20</v>
      </c>
      <c r="T19" s="47">
        <v>11</v>
      </c>
    </row>
    <row r="20" spans="2:21" ht="15">
      <c r="B20" s="117"/>
      <c r="Q20" s="146"/>
      <c r="S20" s="69" t="s">
        <v>21</v>
      </c>
      <c r="T20" s="47">
        <v>180</v>
      </c>
    </row>
    <row r="21" spans="2:21" ht="15.75" thickBot="1">
      <c r="B21" s="117"/>
      <c r="Q21" s="146"/>
      <c r="S21" s="71" t="s">
        <v>22</v>
      </c>
      <c r="T21" s="47">
        <v>26</v>
      </c>
    </row>
    <row r="22" spans="2:21">
      <c r="B22" s="117"/>
      <c r="Q22" s="146"/>
      <c r="S22" s="4"/>
      <c r="T22" s="6">
        <f>SUM(T8:T21)</f>
        <v>1110</v>
      </c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47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89"/>
  <sheetViews>
    <sheetView zoomScale="80" zoomScaleNormal="80" workbookViewId="0">
      <selection activeCell="V27" sqref="V27:V40"/>
    </sheetView>
  </sheetViews>
  <sheetFormatPr baseColWidth="10" defaultRowHeight="12.75"/>
  <cols>
    <col min="1" max="1" width="4.7109375" style="25" customWidth="1"/>
    <col min="2" max="2" width="4.140625" style="25" customWidth="1"/>
    <col min="3" max="3" width="35.85546875" style="25" customWidth="1"/>
    <col min="4" max="4" width="7.5703125" style="25" customWidth="1"/>
    <col min="5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8" style="25" customWidth="1"/>
    <col min="24" max="24" width="7.5703125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5.75" customHeight="1">
      <c r="A1" s="116" t="s">
        <v>42</v>
      </c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17" t="s">
        <v>39</v>
      </c>
      <c r="AB1" s="26"/>
    </row>
    <row r="2" spans="1:28" ht="15.75">
      <c r="A2" s="116"/>
      <c r="B2" s="24"/>
      <c r="C2" s="118" t="s">
        <v>63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2"/>
      <c r="AA2" s="117"/>
      <c r="AB2" s="26"/>
    </row>
    <row r="3" spans="1:28" ht="15.75" thickBot="1">
      <c r="A3" s="116"/>
      <c r="B3" s="24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17"/>
      <c r="AB3" s="26"/>
    </row>
    <row r="4" spans="1:28" ht="13.5" thickBot="1">
      <c r="A4" s="116"/>
      <c r="B4" s="24"/>
      <c r="C4" s="148" t="s">
        <v>0</v>
      </c>
      <c r="D4" s="113" t="s">
        <v>52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51" t="s">
        <v>36</v>
      </c>
      <c r="Y4" s="152"/>
      <c r="Z4" s="2"/>
      <c r="AA4" s="117"/>
      <c r="AB4" s="26"/>
    </row>
    <row r="5" spans="1:28" ht="13.5" thickBot="1">
      <c r="A5" s="116"/>
      <c r="B5" s="24"/>
      <c r="C5" s="161"/>
      <c r="D5" s="126" t="s">
        <v>44</v>
      </c>
      <c r="E5" s="127"/>
      <c r="F5" s="128" t="s">
        <v>1</v>
      </c>
      <c r="G5" s="127"/>
      <c r="H5" s="128" t="s">
        <v>2</v>
      </c>
      <c r="I5" s="127"/>
      <c r="J5" s="128" t="s">
        <v>4</v>
      </c>
      <c r="K5" s="127"/>
      <c r="L5" s="128" t="s">
        <v>3</v>
      </c>
      <c r="M5" s="127"/>
      <c r="N5" s="128" t="s">
        <v>5</v>
      </c>
      <c r="O5" s="127"/>
      <c r="P5" s="129" t="s">
        <v>6</v>
      </c>
      <c r="Q5" s="130"/>
      <c r="R5" s="129" t="s">
        <v>7</v>
      </c>
      <c r="S5" s="130"/>
      <c r="T5" s="128" t="s">
        <v>9</v>
      </c>
      <c r="U5" s="127"/>
      <c r="V5" s="128" t="s">
        <v>8</v>
      </c>
      <c r="W5" s="163"/>
      <c r="X5" s="153"/>
      <c r="Y5" s="154"/>
      <c r="Z5" s="2"/>
      <c r="AA5" s="117"/>
      <c r="AB5" s="26"/>
    </row>
    <row r="6" spans="1:28" ht="13.5" thickBot="1">
      <c r="A6" s="116"/>
      <c r="B6" s="24"/>
      <c r="C6" s="162"/>
      <c r="D6" s="75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74" t="s">
        <v>33</v>
      </c>
      <c r="X6" s="50" t="s">
        <v>32</v>
      </c>
      <c r="Y6" s="50" t="s">
        <v>33</v>
      </c>
      <c r="Z6" s="2"/>
      <c r="AA6" s="117"/>
      <c r="AB6" s="26"/>
    </row>
    <row r="7" spans="1:28" ht="15.95" customHeight="1">
      <c r="A7" s="116"/>
      <c r="B7" s="24"/>
      <c r="C7" s="52" t="s">
        <v>10</v>
      </c>
      <c r="D7" s="8"/>
      <c r="E7" s="7"/>
      <c r="F7" s="8">
        <v>1</v>
      </c>
      <c r="G7" s="7"/>
      <c r="H7" s="7">
        <v>4</v>
      </c>
      <c r="I7" s="7"/>
      <c r="J7" s="7">
        <v>2</v>
      </c>
      <c r="K7" s="7">
        <v>2</v>
      </c>
      <c r="L7" s="7">
        <v>1</v>
      </c>
      <c r="M7" s="7">
        <v>1</v>
      </c>
      <c r="N7" s="7"/>
      <c r="O7" s="7"/>
      <c r="P7" s="7">
        <v>13</v>
      </c>
      <c r="Q7" s="7">
        <v>3</v>
      </c>
      <c r="R7" s="7">
        <v>3</v>
      </c>
      <c r="S7" s="7"/>
      <c r="T7" s="7">
        <v>5</v>
      </c>
      <c r="U7" s="7"/>
      <c r="V7" s="7">
        <v>6</v>
      </c>
      <c r="W7" s="37">
        <v>1</v>
      </c>
      <c r="X7" s="58">
        <f t="shared" ref="X7:Y20" si="0">(D7+F7+H7+J7+L7+N7+P7+R7+T7+V7)</f>
        <v>35</v>
      </c>
      <c r="Y7" s="59">
        <f t="shared" si="0"/>
        <v>7</v>
      </c>
      <c r="Z7" s="2"/>
      <c r="AA7" s="117"/>
      <c r="AB7" s="26"/>
    </row>
    <row r="8" spans="1:28" ht="15.95" customHeight="1">
      <c r="A8" s="116"/>
      <c r="B8" s="24"/>
      <c r="C8" s="53" t="s">
        <v>11</v>
      </c>
      <c r="D8" s="10">
        <v>3</v>
      </c>
      <c r="E8" s="9">
        <v>2</v>
      </c>
      <c r="F8" s="10">
        <v>20</v>
      </c>
      <c r="G8" s="9">
        <v>16</v>
      </c>
      <c r="H8" s="9">
        <v>5</v>
      </c>
      <c r="I8" s="9">
        <v>2</v>
      </c>
      <c r="J8" s="9">
        <v>4</v>
      </c>
      <c r="K8" s="9">
        <v>4</v>
      </c>
      <c r="L8" s="9">
        <v>1</v>
      </c>
      <c r="M8" s="9">
        <v>1</v>
      </c>
      <c r="N8" s="9"/>
      <c r="O8" s="9"/>
      <c r="P8" s="9">
        <v>1</v>
      </c>
      <c r="Q8" s="9"/>
      <c r="R8" s="9"/>
      <c r="S8" s="9"/>
      <c r="T8" s="9"/>
      <c r="U8" s="9"/>
      <c r="V8" s="9"/>
      <c r="W8" s="16"/>
      <c r="X8" s="58">
        <f t="shared" si="0"/>
        <v>34</v>
      </c>
      <c r="Y8" s="59">
        <f t="shared" si="0"/>
        <v>25</v>
      </c>
      <c r="Z8" s="2"/>
      <c r="AA8" s="117"/>
      <c r="AB8" s="26"/>
    </row>
    <row r="9" spans="1:28" ht="15.95" customHeight="1">
      <c r="A9" s="116"/>
      <c r="B9" s="24"/>
      <c r="C9" s="53" t="s">
        <v>14</v>
      </c>
      <c r="D9" s="10"/>
      <c r="E9" s="9"/>
      <c r="F9" s="10">
        <v>8</v>
      </c>
      <c r="G9" s="9">
        <v>7</v>
      </c>
      <c r="H9" s="9">
        <v>3</v>
      </c>
      <c r="I9" s="9">
        <v>3</v>
      </c>
      <c r="J9" s="9">
        <v>4</v>
      </c>
      <c r="K9" s="9">
        <v>4</v>
      </c>
      <c r="L9" s="9">
        <v>4</v>
      </c>
      <c r="M9" s="9">
        <v>4</v>
      </c>
      <c r="N9" s="9"/>
      <c r="O9" s="9"/>
      <c r="P9" s="9">
        <v>7</v>
      </c>
      <c r="Q9" s="9">
        <v>5</v>
      </c>
      <c r="R9" s="9">
        <v>3</v>
      </c>
      <c r="S9" s="9">
        <v>3</v>
      </c>
      <c r="T9" s="9">
        <v>2</v>
      </c>
      <c r="U9" s="9">
        <v>2</v>
      </c>
      <c r="V9" s="9">
        <v>3</v>
      </c>
      <c r="W9" s="16">
        <v>3</v>
      </c>
      <c r="X9" s="58">
        <f t="shared" si="0"/>
        <v>34</v>
      </c>
      <c r="Y9" s="59">
        <f t="shared" si="0"/>
        <v>31</v>
      </c>
      <c r="Z9" s="2"/>
      <c r="AA9" s="117"/>
      <c r="AB9" s="26"/>
    </row>
    <row r="10" spans="1:28" ht="15.95" customHeight="1">
      <c r="A10" s="116"/>
      <c r="B10" s="24"/>
      <c r="C10" s="53" t="s">
        <v>38</v>
      </c>
      <c r="D10" s="10">
        <v>7</v>
      </c>
      <c r="E10" s="9">
        <v>2</v>
      </c>
      <c r="F10" s="10">
        <v>4</v>
      </c>
      <c r="G10" s="9">
        <v>4</v>
      </c>
      <c r="H10" s="9"/>
      <c r="I10" s="9"/>
      <c r="J10" s="9">
        <v>8</v>
      </c>
      <c r="K10" s="9">
        <v>3</v>
      </c>
      <c r="L10" s="9">
        <v>4</v>
      </c>
      <c r="M10" s="9">
        <v>2</v>
      </c>
      <c r="N10" s="9">
        <v>1</v>
      </c>
      <c r="O10" s="9"/>
      <c r="P10" s="9"/>
      <c r="Q10" s="9"/>
      <c r="R10" s="9"/>
      <c r="S10" s="9"/>
      <c r="T10" s="9"/>
      <c r="U10" s="9"/>
      <c r="V10" s="9">
        <v>3</v>
      </c>
      <c r="W10" s="16"/>
      <c r="X10" s="58">
        <f t="shared" si="0"/>
        <v>27</v>
      </c>
      <c r="Y10" s="59">
        <f t="shared" si="0"/>
        <v>11</v>
      </c>
      <c r="Z10" s="2"/>
      <c r="AA10" s="117"/>
      <c r="AB10" s="26"/>
    </row>
    <row r="11" spans="1:28" ht="15.95" customHeight="1">
      <c r="A11" s="116"/>
      <c r="B11" s="24"/>
      <c r="C11" s="53" t="s">
        <v>12</v>
      </c>
      <c r="D11" s="10">
        <v>20</v>
      </c>
      <c r="E11" s="9">
        <v>7</v>
      </c>
      <c r="F11" s="10">
        <v>40</v>
      </c>
      <c r="G11" s="9">
        <v>17</v>
      </c>
      <c r="H11" s="9">
        <v>8</v>
      </c>
      <c r="I11" s="9">
        <v>2</v>
      </c>
      <c r="J11" s="9">
        <v>2</v>
      </c>
      <c r="K11" s="9"/>
      <c r="L11" s="9"/>
      <c r="M11" s="9"/>
      <c r="N11" s="9"/>
      <c r="O11" s="9"/>
      <c r="P11" s="9">
        <v>2</v>
      </c>
      <c r="Q11" s="9"/>
      <c r="R11" s="9">
        <v>2</v>
      </c>
      <c r="S11" s="9">
        <v>2</v>
      </c>
      <c r="T11" s="9">
        <v>1</v>
      </c>
      <c r="U11" s="9"/>
      <c r="V11" s="9">
        <v>5</v>
      </c>
      <c r="W11" s="16">
        <v>3</v>
      </c>
      <c r="X11" s="58">
        <f>(D11+F11+H11+J11+L11+N11+P11+R11+T11+V11)</f>
        <v>80</v>
      </c>
      <c r="Y11" s="59">
        <f>(E11+G11+I11+K11+M11+O11+Q11+S11+U11+W11)</f>
        <v>31</v>
      </c>
      <c r="Z11" s="2"/>
      <c r="AA11" s="117"/>
      <c r="AB11" s="26"/>
    </row>
    <row r="12" spans="1:28" ht="15.95" customHeight="1">
      <c r="A12" s="116"/>
      <c r="B12" s="24"/>
      <c r="C12" s="53" t="s">
        <v>13</v>
      </c>
      <c r="D12" s="10">
        <v>16</v>
      </c>
      <c r="E12" s="9">
        <v>6</v>
      </c>
      <c r="F12" s="10">
        <v>36</v>
      </c>
      <c r="G12" s="9">
        <v>10</v>
      </c>
      <c r="H12" s="9">
        <v>7</v>
      </c>
      <c r="I12" s="9">
        <v>1</v>
      </c>
      <c r="J12" s="9">
        <v>2</v>
      </c>
      <c r="K12" s="9">
        <v>1</v>
      </c>
      <c r="L12" s="9">
        <v>3</v>
      </c>
      <c r="M12" s="9"/>
      <c r="N12" s="9"/>
      <c r="O12" s="9"/>
      <c r="P12" s="9">
        <v>3</v>
      </c>
      <c r="Q12" s="9">
        <v>1</v>
      </c>
      <c r="R12" s="9">
        <v>3</v>
      </c>
      <c r="S12" s="9"/>
      <c r="T12" s="9">
        <v>1</v>
      </c>
      <c r="U12" s="9"/>
      <c r="V12" s="9">
        <v>3</v>
      </c>
      <c r="W12" s="16">
        <v>2</v>
      </c>
      <c r="X12" s="58">
        <f>(D12+F12+H12+J12+L12+N12+P12+R12+T12+V12)</f>
        <v>74</v>
      </c>
      <c r="Y12" s="59">
        <f>(E12+G12+I12+K12+M12+O12+Q12+S12+U12+W12)</f>
        <v>21</v>
      </c>
      <c r="Z12" s="2"/>
      <c r="AA12" s="117"/>
      <c r="AB12" s="26"/>
    </row>
    <row r="13" spans="1:28" ht="15.95" customHeight="1">
      <c r="A13" s="116"/>
      <c r="B13" s="24"/>
      <c r="C13" s="53" t="s">
        <v>15</v>
      </c>
      <c r="D13" s="10">
        <v>21</v>
      </c>
      <c r="E13" s="9">
        <v>21</v>
      </c>
      <c r="F13" s="10">
        <v>61</v>
      </c>
      <c r="G13" s="9">
        <v>59</v>
      </c>
      <c r="H13" s="9">
        <v>15</v>
      </c>
      <c r="I13" s="9">
        <v>14</v>
      </c>
      <c r="J13" s="9">
        <v>15</v>
      </c>
      <c r="K13" s="9">
        <v>12</v>
      </c>
      <c r="L13" s="9">
        <v>6</v>
      </c>
      <c r="M13" s="9">
        <v>4</v>
      </c>
      <c r="N13" s="9"/>
      <c r="O13" s="9"/>
      <c r="P13" s="9">
        <v>12</v>
      </c>
      <c r="Q13" s="9">
        <v>12</v>
      </c>
      <c r="R13" s="9">
        <v>29</v>
      </c>
      <c r="S13" s="9">
        <v>28</v>
      </c>
      <c r="T13" s="9">
        <v>5</v>
      </c>
      <c r="U13" s="9">
        <v>5</v>
      </c>
      <c r="V13" s="9">
        <v>11</v>
      </c>
      <c r="W13" s="16">
        <v>11</v>
      </c>
      <c r="X13" s="58">
        <f t="shared" si="0"/>
        <v>175</v>
      </c>
      <c r="Y13" s="59">
        <f t="shared" si="0"/>
        <v>166</v>
      </c>
      <c r="Z13" s="2"/>
      <c r="AA13" s="117"/>
      <c r="AB13" s="26"/>
    </row>
    <row r="14" spans="1:28" ht="15.95" customHeight="1">
      <c r="A14" s="116"/>
      <c r="B14" s="24"/>
      <c r="C14" s="53" t="s">
        <v>16</v>
      </c>
      <c r="D14" s="10">
        <v>10</v>
      </c>
      <c r="E14" s="9">
        <v>8</v>
      </c>
      <c r="F14" s="10">
        <v>33</v>
      </c>
      <c r="G14" s="9">
        <v>14</v>
      </c>
      <c r="H14" s="9">
        <v>2</v>
      </c>
      <c r="I14" s="9"/>
      <c r="J14" s="9">
        <v>13</v>
      </c>
      <c r="K14" s="9">
        <v>6</v>
      </c>
      <c r="L14" s="9">
        <v>4</v>
      </c>
      <c r="M14" s="9">
        <v>4</v>
      </c>
      <c r="N14" s="9">
        <v>1</v>
      </c>
      <c r="O14" s="9"/>
      <c r="P14" s="9">
        <v>7</v>
      </c>
      <c r="Q14" s="9">
        <v>3</v>
      </c>
      <c r="R14" s="9">
        <v>15</v>
      </c>
      <c r="S14" s="9">
        <v>9</v>
      </c>
      <c r="T14" s="9">
        <v>1</v>
      </c>
      <c r="U14" s="9"/>
      <c r="V14" s="9">
        <v>5</v>
      </c>
      <c r="W14" s="16">
        <v>5</v>
      </c>
      <c r="X14" s="58">
        <f t="shared" si="0"/>
        <v>91</v>
      </c>
      <c r="Y14" s="59">
        <f t="shared" si="0"/>
        <v>49</v>
      </c>
      <c r="Z14" s="2"/>
      <c r="AA14" s="117"/>
      <c r="AB14" s="26"/>
    </row>
    <row r="15" spans="1:28" ht="15.95" customHeight="1">
      <c r="A15" s="116"/>
      <c r="B15" s="24"/>
      <c r="C15" s="53" t="s">
        <v>17</v>
      </c>
      <c r="D15" s="10">
        <v>5</v>
      </c>
      <c r="E15" s="9">
        <v>4</v>
      </c>
      <c r="F15" s="10">
        <v>15</v>
      </c>
      <c r="G15" s="9">
        <v>5</v>
      </c>
      <c r="H15" s="9">
        <v>2</v>
      </c>
      <c r="I15" s="9">
        <v>1</v>
      </c>
      <c r="J15" s="9">
        <v>1</v>
      </c>
      <c r="K15" s="9"/>
      <c r="L15" s="9">
        <v>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16"/>
      <c r="X15" s="58">
        <f t="shared" si="0"/>
        <v>27</v>
      </c>
      <c r="Y15" s="59">
        <f t="shared" si="0"/>
        <v>10</v>
      </c>
      <c r="Z15" s="2"/>
      <c r="AA15" s="117"/>
      <c r="AB15" s="26"/>
    </row>
    <row r="16" spans="1:28" ht="15.95" customHeight="1">
      <c r="A16" s="116"/>
      <c r="B16" s="24"/>
      <c r="C16" s="53" t="s">
        <v>18</v>
      </c>
      <c r="D16" s="10">
        <v>7</v>
      </c>
      <c r="E16" s="9">
        <v>1</v>
      </c>
      <c r="F16" s="10">
        <v>58</v>
      </c>
      <c r="G16" s="9">
        <v>8</v>
      </c>
      <c r="H16" s="9">
        <v>3</v>
      </c>
      <c r="I16" s="9"/>
      <c r="J16" s="9">
        <v>6</v>
      </c>
      <c r="K16" s="9">
        <v>1</v>
      </c>
      <c r="L16" s="9">
        <v>3</v>
      </c>
      <c r="M16" s="9">
        <v>1</v>
      </c>
      <c r="N16" s="9"/>
      <c r="O16" s="9"/>
      <c r="P16" s="9">
        <v>9</v>
      </c>
      <c r="Q16" s="9"/>
      <c r="R16" s="9">
        <v>8</v>
      </c>
      <c r="S16" s="9">
        <v>1</v>
      </c>
      <c r="T16" s="9">
        <v>2</v>
      </c>
      <c r="U16" s="9"/>
      <c r="V16" s="9">
        <v>1</v>
      </c>
      <c r="W16" s="16"/>
      <c r="X16" s="58">
        <f t="shared" si="0"/>
        <v>97</v>
      </c>
      <c r="Y16" s="59">
        <f t="shared" si="0"/>
        <v>12</v>
      </c>
      <c r="Z16" s="2"/>
      <c r="AA16" s="117"/>
      <c r="AB16" s="26"/>
    </row>
    <row r="17" spans="1:30" ht="15.95" customHeight="1">
      <c r="A17" s="116"/>
      <c r="B17" s="24"/>
      <c r="C17" s="53" t="s">
        <v>19</v>
      </c>
      <c r="D17" s="10">
        <v>23</v>
      </c>
      <c r="E17" s="9"/>
      <c r="F17" s="10">
        <v>20</v>
      </c>
      <c r="G17" s="9">
        <v>2</v>
      </c>
      <c r="H17" s="9"/>
      <c r="I17" s="9"/>
      <c r="J17" s="9"/>
      <c r="K17" s="9"/>
      <c r="L17" s="9"/>
      <c r="M17" s="9"/>
      <c r="N17" s="9"/>
      <c r="O17" s="9"/>
      <c r="P17" s="9">
        <v>1</v>
      </c>
      <c r="Q17" s="9">
        <v>1</v>
      </c>
      <c r="R17" s="9">
        <v>2</v>
      </c>
      <c r="S17" s="9"/>
      <c r="T17" s="9"/>
      <c r="U17" s="9"/>
      <c r="V17" s="9"/>
      <c r="W17" s="16"/>
      <c r="X17" s="58">
        <f t="shared" si="0"/>
        <v>46</v>
      </c>
      <c r="Y17" s="59">
        <f t="shared" si="0"/>
        <v>3</v>
      </c>
      <c r="Z17" s="2"/>
      <c r="AA17" s="117"/>
      <c r="AB17" s="26"/>
    </row>
    <row r="18" spans="1:30" ht="15.95" customHeight="1">
      <c r="A18" s="116"/>
      <c r="B18" s="24"/>
      <c r="C18" s="53" t="s">
        <v>20</v>
      </c>
      <c r="D18" s="10"/>
      <c r="E18" s="9"/>
      <c r="F18" s="10">
        <v>4</v>
      </c>
      <c r="G18" s="9"/>
      <c r="H18" s="9">
        <v>2</v>
      </c>
      <c r="I18" s="9"/>
      <c r="J18" s="9"/>
      <c r="K18" s="9"/>
      <c r="L18" s="9"/>
      <c r="M18" s="9"/>
      <c r="N18" s="9"/>
      <c r="O18" s="9"/>
      <c r="P18" s="9"/>
      <c r="Q18" s="9"/>
      <c r="R18" s="9">
        <v>2</v>
      </c>
      <c r="S18" s="9">
        <v>1</v>
      </c>
      <c r="T18" s="9"/>
      <c r="U18" s="9"/>
      <c r="V18" s="9"/>
      <c r="W18" s="16"/>
      <c r="X18" s="58">
        <f t="shared" si="0"/>
        <v>8</v>
      </c>
      <c r="Y18" s="59">
        <f t="shared" si="0"/>
        <v>1</v>
      </c>
      <c r="Z18" s="2"/>
      <c r="AA18" s="117"/>
      <c r="AB18" s="26"/>
    </row>
    <row r="19" spans="1:30" ht="15.95" customHeight="1">
      <c r="A19" s="116"/>
      <c r="B19" s="24"/>
      <c r="C19" s="53" t="s">
        <v>21</v>
      </c>
      <c r="D19" s="10">
        <v>78</v>
      </c>
      <c r="E19" s="9">
        <v>2</v>
      </c>
      <c r="F19" s="10">
        <v>80</v>
      </c>
      <c r="G19" s="9">
        <v>3</v>
      </c>
      <c r="H19" s="9">
        <v>4</v>
      </c>
      <c r="I19" s="9"/>
      <c r="J19" s="9">
        <v>2</v>
      </c>
      <c r="K19" s="9"/>
      <c r="L19" s="9">
        <v>2</v>
      </c>
      <c r="M19" s="9"/>
      <c r="N19" s="9">
        <v>1</v>
      </c>
      <c r="O19" s="9"/>
      <c r="P19" s="9">
        <v>3</v>
      </c>
      <c r="Q19" s="9">
        <v>1</v>
      </c>
      <c r="R19" s="9">
        <v>9</v>
      </c>
      <c r="S19" s="9"/>
      <c r="T19" s="9">
        <v>4</v>
      </c>
      <c r="U19" s="9">
        <v>1</v>
      </c>
      <c r="V19" s="9">
        <v>1</v>
      </c>
      <c r="W19" s="16">
        <v>1</v>
      </c>
      <c r="X19" s="58">
        <f t="shared" si="0"/>
        <v>184</v>
      </c>
      <c r="Y19" s="59">
        <f t="shared" si="0"/>
        <v>8</v>
      </c>
      <c r="Z19" s="2"/>
      <c r="AA19" s="117"/>
      <c r="AB19" s="26"/>
    </row>
    <row r="20" spans="1:30" ht="15.95" customHeight="1" thickBot="1">
      <c r="A20" s="116"/>
      <c r="B20" s="24"/>
      <c r="C20" s="55" t="s">
        <v>22</v>
      </c>
      <c r="D20" s="18"/>
      <c r="E20" s="19"/>
      <c r="F20" s="18">
        <v>18</v>
      </c>
      <c r="G20" s="19"/>
      <c r="H20" s="19"/>
      <c r="I20" s="19"/>
      <c r="J20" s="9">
        <v>2</v>
      </c>
      <c r="K20" s="9"/>
      <c r="L20" s="19">
        <v>2</v>
      </c>
      <c r="M20" s="19"/>
      <c r="N20" s="19"/>
      <c r="O20" s="19"/>
      <c r="P20" s="19">
        <v>4</v>
      </c>
      <c r="Q20" s="19">
        <v>2</v>
      </c>
      <c r="R20" s="19"/>
      <c r="S20" s="19"/>
      <c r="T20" s="19">
        <v>2</v>
      </c>
      <c r="U20" s="19"/>
      <c r="V20" s="19">
        <v>2</v>
      </c>
      <c r="W20" s="56">
        <v>2</v>
      </c>
      <c r="X20" s="58">
        <f t="shared" si="0"/>
        <v>30</v>
      </c>
      <c r="Y20" s="59">
        <f t="shared" si="0"/>
        <v>4</v>
      </c>
      <c r="Z20" s="2"/>
      <c r="AA20" s="117"/>
      <c r="AB20" s="26"/>
    </row>
    <row r="21" spans="1:30" ht="15.75" thickBot="1">
      <c r="A21" s="116"/>
      <c r="B21" s="24"/>
      <c r="C21" s="31" t="s">
        <v>23</v>
      </c>
      <c r="D21" s="32">
        <f>D7+D8+D9+D10+D11+D12+D13+D14+D15+D16+D17+D18+D19+D20</f>
        <v>190</v>
      </c>
      <c r="E21" s="32">
        <f t="shared" ref="E21:W21" si="1">E7+E8+E9+E10+E11+E12+E13+E14+E15+E16+E17+E18+E19+E20</f>
        <v>53</v>
      </c>
      <c r="F21" s="32">
        <f t="shared" si="1"/>
        <v>398</v>
      </c>
      <c r="G21" s="32">
        <f t="shared" si="1"/>
        <v>145</v>
      </c>
      <c r="H21" s="32">
        <f t="shared" si="1"/>
        <v>55</v>
      </c>
      <c r="I21" s="32">
        <f t="shared" si="1"/>
        <v>23</v>
      </c>
      <c r="J21" s="32">
        <f t="shared" si="1"/>
        <v>61</v>
      </c>
      <c r="K21" s="32">
        <f t="shared" si="1"/>
        <v>33</v>
      </c>
      <c r="L21" s="32">
        <f t="shared" si="1"/>
        <v>34</v>
      </c>
      <c r="M21" s="32">
        <f t="shared" si="1"/>
        <v>17</v>
      </c>
      <c r="N21" s="32">
        <f t="shared" si="1"/>
        <v>3</v>
      </c>
      <c r="O21" s="32">
        <f t="shared" si="1"/>
        <v>0</v>
      </c>
      <c r="P21" s="32">
        <f t="shared" si="1"/>
        <v>62</v>
      </c>
      <c r="Q21" s="32">
        <f t="shared" si="1"/>
        <v>28</v>
      </c>
      <c r="R21" s="32">
        <f t="shared" si="1"/>
        <v>76</v>
      </c>
      <c r="S21" s="32">
        <f t="shared" si="1"/>
        <v>44</v>
      </c>
      <c r="T21" s="32">
        <f t="shared" si="1"/>
        <v>23</v>
      </c>
      <c r="U21" s="32">
        <f t="shared" si="1"/>
        <v>8</v>
      </c>
      <c r="V21" s="32">
        <f t="shared" si="1"/>
        <v>40</v>
      </c>
      <c r="W21" s="32">
        <f t="shared" si="1"/>
        <v>28</v>
      </c>
      <c r="X21" s="76">
        <f>SUM(X7:X20)</f>
        <v>942</v>
      </c>
      <c r="Y21" s="51">
        <f>SUM(Y7:Y20)</f>
        <v>379</v>
      </c>
      <c r="Z21" s="2"/>
      <c r="AA21" s="117"/>
      <c r="AB21" s="26"/>
    </row>
    <row r="22" spans="1:30" ht="15.75" thickBot="1">
      <c r="A22" s="116"/>
      <c r="B22" s="24"/>
      <c r="C22" s="33" t="s">
        <v>34</v>
      </c>
      <c r="D22" s="131">
        <f>+(E21/D21)</f>
        <v>0.27894736842105261</v>
      </c>
      <c r="E22" s="132"/>
      <c r="F22" s="131">
        <f>+(G21/F21)</f>
        <v>0.36432160804020103</v>
      </c>
      <c r="G22" s="132"/>
      <c r="H22" s="131">
        <f>+(I21/H21)</f>
        <v>0.41818181818181815</v>
      </c>
      <c r="I22" s="132"/>
      <c r="J22" s="131">
        <f>+(K21/J21)</f>
        <v>0.54098360655737709</v>
      </c>
      <c r="K22" s="132"/>
      <c r="L22" s="131">
        <f>+(M21/L21)</f>
        <v>0.5</v>
      </c>
      <c r="M22" s="132"/>
      <c r="N22" s="131">
        <f>+(O21/N21)</f>
        <v>0</v>
      </c>
      <c r="O22" s="132"/>
      <c r="P22" s="131">
        <f>+(Q21/P21)</f>
        <v>0.45161290322580644</v>
      </c>
      <c r="Q22" s="132"/>
      <c r="R22" s="131">
        <f>+(S21/R21)</f>
        <v>0.57894736842105265</v>
      </c>
      <c r="S22" s="132"/>
      <c r="T22" s="131">
        <f>+(U21/T21)</f>
        <v>0.34782608695652173</v>
      </c>
      <c r="U22" s="132"/>
      <c r="V22" s="131">
        <f>+(W21/V21)</f>
        <v>0.7</v>
      </c>
      <c r="W22" s="164"/>
      <c r="X22" s="165">
        <f>+(Y21/X21)</f>
        <v>0.40233545647558389</v>
      </c>
      <c r="Y22" s="132"/>
      <c r="Z22" s="2"/>
      <c r="AA22" s="117"/>
      <c r="AB22" s="26"/>
    </row>
    <row r="23" spans="1:30" ht="13.5" thickBot="1">
      <c r="A23" s="116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17"/>
      <c r="AB23" s="26"/>
    </row>
    <row r="24" spans="1:30" ht="13.5" thickBot="1">
      <c r="A24" s="116"/>
      <c r="B24" s="24"/>
      <c r="C24" s="148" t="s">
        <v>0</v>
      </c>
      <c r="D24" s="139" t="s">
        <v>37</v>
      </c>
      <c r="E24" s="140"/>
      <c r="F24" s="113" t="s">
        <v>52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51" t="s">
        <v>23</v>
      </c>
      <c r="W24" s="152"/>
      <c r="X24" s="15"/>
      <c r="Y24" s="15"/>
      <c r="Z24" s="15"/>
      <c r="AA24" s="117"/>
      <c r="AB24" s="26"/>
    </row>
    <row r="25" spans="1:30" ht="13.5" thickBot="1">
      <c r="A25" s="116"/>
      <c r="B25" s="24"/>
      <c r="C25" s="161"/>
      <c r="D25" s="141"/>
      <c r="E25" s="142"/>
      <c r="F25" s="137" t="s">
        <v>25</v>
      </c>
      <c r="G25" s="138"/>
      <c r="H25" s="137" t="s">
        <v>24</v>
      </c>
      <c r="I25" s="138"/>
      <c r="J25" s="137" t="s">
        <v>26</v>
      </c>
      <c r="K25" s="138"/>
      <c r="L25" s="137" t="s">
        <v>27</v>
      </c>
      <c r="M25" s="138"/>
      <c r="N25" s="137" t="s">
        <v>28</v>
      </c>
      <c r="O25" s="138"/>
      <c r="P25" s="137" t="s">
        <v>29</v>
      </c>
      <c r="Q25" s="138"/>
      <c r="R25" s="137" t="s">
        <v>30</v>
      </c>
      <c r="S25" s="138"/>
      <c r="T25" s="137" t="s">
        <v>31</v>
      </c>
      <c r="U25" s="144"/>
      <c r="V25" s="153"/>
      <c r="W25" s="154"/>
      <c r="X25" s="15"/>
      <c r="Y25" s="15"/>
      <c r="Z25" s="15"/>
      <c r="AA25" s="117"/>
      <c r="AB25" s="26"/>
    </row>
    <row r="26" spans="1:30" ht="13.5" thickBot="1">
      <c r="A26" s="116"/>
      <c r="B26" s="24"/>
      <c r="C26" s="162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74" t="s">
        <v>33</v>
      </c>
      <c r="V26" s="50" t="s">
        <v>32</v>
      </c>
      <c r="W26" s="50" t="s">
        <v>33</v>
      </c>
      <c r="X26" s="15"/>
      <c r="Y26" s="15"/>
      <c r="Z26" s="15"/>
      <c r="AA26" s="117"/>
      <c r="AB26" s="26"/>
    </row>
    <row r="27" spans="1:30" ht="15.95" customHeight="1">
      <c r="A27" s="116"/>
      <c r="B27" s="24"/>
      <c r="C27" s="52" t="s">
        <v>10</v>
      </c>
      <c r="D27" s="8">
        <f t="shared" ref="D27:E39" si="2">(X7)</f>
        <v>35</v>
      </c>
      <c r="E27" s="8">
        <f t="shared" si="2"/>
        <v>7</v>
      </c>
      <c r="F27" s="7">
        <v>2</v>
      </c>
      <c r="G27" s="7"/>
      <c r="H27" s="7">
        <v>3</v>
      </c>
      <c r="I27" s="7"/>
      <c r="J27" s="11"/>
      <c r="K27" s="11"/>
      <c r="L27" s="7">
        <v>1</v>
      </c>
      <c r="M27" s="7"/>
      <c r="N27" s="7">
        <v>10</v>
      </c>
      <c r="O27" s="7">
        <v>6</v>
      </c>
      <c r="P27" s="11">
        <v>9</v>
      </c>
      <c r="Q27" s="11">
        <v>3</v>
      </c>
      <c r="R27" s="7"/>
      <c r="S27" s="7"/>
      <c r="T27" s="7"/>
      <c r="U27" s="37"/>
      <c r="V27" s="47">
        <f t="shared" ref="V27:W40" si="3">(D27+F27+H27+J27+L27+N27+P27+R27+T27)</f>
        <v>60</v>
      </c>
      <c r="W27" s="47">
        <f>(E27+G27+I27+K27+M27+O27+Q27+S27+U27)</f>
        <v>16</v>
      </c>
      <c r="X27" s="15"/>
      <c r="Y27" s="15"/>
      <c r="Z27" s="39"/>
      <c r="AA27" s="117"/>
      <c r="AB27" s="26"/>
      <c r="AC27" s="46">
        <f>(W27/V27)</f>
        <v>0.26666666666666666</v>
      </c>
    </row>
    <row r="28" spans="1:30" ht="15.95" customHeight="1">
      <c r="A28" s="116"/>
      <c r="B28" s="24"/>
      <c r="C28" s="53" t="s">
        <v>11</v>
      </c>
      <c r="D28" s="8">
        <f t="shared" si="2"/>
        <v>34</v>
      </c>
      <c r="E28" s="8">
        <f t="shared" si="2"/>
        <v>25</v>
      </c>
      <c r="F28" s="9">
        <v>7</v>
      </c>
      <c r="G28" s="9">
        <v>2</v>
      </c>
      <c r="H28" s="9">
        <v>4</v>
      </c>
      <c r="I28" s="9"/>
      <c r="J28" s="11">
        <v>2</v>
      </c>
      <c r="K28" s="11">
        <v>1</v>
      </c>
      <c r="L28" s="9">
        <v>1</v>
      </c>
      <c r="M28" s="9"/>
      <c r="N28" s="9">
        <v>2</v>
      </c>
      <c r="O28" s="9">
        <v>1</v>
      </c>
      <c r="P28" s="11">
        <v>1</v>
      </c>
      <c r="Q28" s="11"/>
      <c r="R28" s="9"/>
      <c r="S28" s="9"/>
      <c r="T28" s="9"/>
      <c r="U28" s="16"/>
      <c r="V28" s="47">
        <f t="shared" si="3"/>
        <v>51</v>
      </c>
      <c r="W28" s="47">
        <f>(E28+G28+I28+K28+M28+O28+Q28+S28+U28)</f>
        <v>29</v>
      </c>
      <c r="X28" s="12"/>
      <c r="Y28" s="12"/>
      <c r="Z28" s="39"/>
      <c r="AA28" s="117"/>
      <c r="AB28" s="26"/>
      <c r="AC28" s="46">
        <f t="shared" ref="AC28:AC40" si="4">(W28/V28)</f>
        <v>0.56862745098039214</v>
      </c>
    </row>
    <row r="29" spans="1:30" ht="15.95" customHeight="1">
      <c r="A29" s="116"/>
      <c r="B29" s="24"/>
      <c r="C29" s="53" t="s">
        <v>14</v>
      </c>
      <c r="D29" s="8">
        <f t="shared" si="2"/>
        <v>34</v>
      </c>
      <c r="E29" s="8">
        <f t="shared" si="2"/>
        <v>31</v>
      </c>
      <c r="F29" s="9">
        <v>6</v>
      </c>
      <c r="G29" s="9">
        <v>5</v>
      </c>
      <c r="H29" s="9">
        <v>3</v>
      </c>
      <c r="I29" s="9">
        <v>3</v>
      </c>
      <c r="J29" s="11">
        <v>2</v>
      </c>
      <c r="K29" s="11">
        <v>2</v>
      </c>
      <c r="L29" s="9"/>
      <c r="M29" s="9"/>
      <c r="N29" s="9">
        <v>1</v>
      </c>
      <c r="O29" s="9">
        <v>1</v>
      </c>
      <c r="P29" s="11"/>
      <c r="Q29" s="11"/>
      <c r="R29" s="9"/>
      <c r="S29" s="9"/>
      <c r="T29" s="9">
        <v>2</v>
      </c>
      <c r="U29" s="16">
        <v>2</v>
      </c>
      <c r="V29" s="47">
        <f t="shared" si="3"/>
        <v>48</v>
      </c>
      <c r="W29" s="47">
        <f t="shared" si="3"/>
        <v>44</v>
      </c>
      <c r="X29" s="15"/>
      <c r="Y29" s="15"/>
      <c r="Z29" s="39"/>
      <c r="AA29" s="117"/>
      <c r="AB29" s="26"/>
      <c r="AC29" s="46">
        <f t="shared" si="4"/>
        <v>0.91666666666666663</v>
      </c>
      <c r="AD29" s="25"/>
    </row>
    <row r="30" spans="1:30" ht="15.95" customHeight="1">
      <c r="A30" s="116"/>
      <c r="B30" s="24"/>
      <c r="C30" s="54" t="s">
        <v>38</v>
      </c>
      <c r="D30" s="8">
        <f t="shared" si="2"/>
        <v>27</v>
      </c>
      <c r="E30" s="8">
        <f t="shared" si="2"/>
        <v>11</v>
      </c>
      <c r="F30" s="9">
        <v>4</v>
      </c>
      <c r="G30" s="9">
        <v>1</v>
      </c>
      <c r="H30" s="9">
        <v>1</v>
      </c>
      <c r="I30" s="9">
        <v>1</v>
      </c>
      <c r="J30" s="11">
        <v>2</v>
      </c>
      <c r="K30" s="11"/>
      <c r="L30" s="9"/>
      <c r="M30" s="9"/>
      <c r="N30" s="9">
        <v>1</v>
      </c>
      <c r="O30" s="9">
        <v>1</v>
      </c>
      <c r="P30" s="11"/>
      <c r="Q30" s="11"/>
      <c r="R30" s="9"/>
      <c r="S30" s="9"/>
      <c r="T30" s="9">
        <v>1</v>
      </c>
      <c r="U30" s="16">
        <v>1</v>
      </c>
      <c r="V30" s="48">
        <f t="shared" si="3"/>
        <v>36</v>
      </c>
      <c r="W30" s="48">
        <f t="shared" si="3"/>
        <v>15</v>
      </c>
      <c r="X30" s="15"/>
      <c r="Y30" s="15"/>
      <c r="Z30" s="39"/>
      <c r="AA30" s="117"/>
      <c r="AB30" s="26"/>
      <c r="AC30" s="46">
        <f t="shared" si="4"/>
        <v>0.41666666666666669</v>
      </c>
      <c r="AD30" s="25"/>
    </row>
    <row r="31" spans="1:30" ht="15.95" customHeight="1">
      <c r="A31" s="116"/>
      <c r="B31" s="24"/>
      <c r="C31" s="53" t="s">
        <v>12</v>
      </c>
      <c r="D31" s="8">
        <f t="shared" si="2"/>
        <v>80</v>
      </c>
      <c r="E31" s="8">
        <f t="shared" si="2"/>
        <v>31</v>
      </c>
      <c r="F31" s="9">
        <v>11</v>
      </c>
      <c r="G31" s="9">
        <v>7</v>
      </c>
      <c r="H31" s="9">
        <v>8</v>
      </c>
      <c r="I31" s="9"/>
      <c r="J31" s="11">
        <v>4</v>
      </c>
      <c r="K31" s="11">
        <v>1</v>
      </c>
      <c r="L31" s="9">
        <v>2</v>
      </c>
      <c r="M31" s="9">
        <v>2</v>
      </c>
      <c r="N31" s="9">
        <v>7</v>
      </c>
      <c r="O31" s="9">
        <v>1</v>
      </c>
      <c r="P31" s="11">
        <v>2</v>
      </c>
      <c r="Q31" s="11"/>
      <c r="R31" s="9">
        <v>1</v>
      </c>
      <c r="S31" s="9"/>
      <c r="T31" s="9">
        <v>4</v>
      </c>
      <c r="U31" s="16">
        <v>1</v>
      </c>
      <c r="V31" s="47">
        <f>(D31+F31+H31+J31+L31+N31+P31+R31+T31)</f>
        <v>119</v>
      </c>
      <c r="W31" s="47">
        <f>(E31+G31+I31+K31+M31+O31+Q31+S31+U31)</f>
        <v>43</v>
      </c>
      <c r="X31" s="15"/>
      <c r="Y31" s="15"/>
      <c r="Z31" s="39"/>
      <c r="AA31" s="117"/>
      <c r="AB31" s="26"/>
      <c r="AC31" s="46">
        <f t="shared" si="4"/>
        <v>0.36134453781512604</v>
      </c>
      <c r="AD31" s="25"/>
    </row>
    <row r="32" spans="1:30" ht="15.95" customHeight="1">
      <c r="A32" s="116"/>
      <c r="B32" s="24"/>
      <c r="C32" s="53" t="s">
        <v>13</v>
      </c>
      <c r="D32" s="8">
        <f t="shared" si="2"/>
        <v>74</v>
      </c>
      <c r="E32" s="8">
        <f t="shared" si="2"/>
        <v>21</v>
      </c>
      <c r="F32" s="9">
        <v>10</v>
      </c>
      <c r="G32" s="9">
        <v>1</v>
      </c>
      <c r="H32" s="9">
        <v>5</v>
      </c>
      <c r="I32" s="9"/>
      <c r="J32" s="11">
        <v>4</v>
      </c>
      <c r="K32" s="11">
        <v>1</v>
      </c>
      <c r="L32" s="9"/>
      <c r="M32" s="9"/>
      <c r="N32" s="9">
        <v>4</v>
      </c>
      <c r="O32" s="9"/>
      <c r="P32" s="11">
        <v>3</v>
      </c>
      <c r="Q32" s="11"/>
      <c r="R32" s="9"/>
      <c r="S32" s="9"/>
      <c r="T32" s="9">
        <v>1</v>
      </c>
      <c r="U32" s="16"/>
      <c r="V32" s="47">
        <f>(D32+F32+H32+J32+L32+N32+P32+R32+T32)</f>
        <v>101</v>
      </c>
      <c r="W32" s="47">
        <f>(E32+G32+I32+K32+M32+O32+Q32+S32+U32)</f>
        <v>23</v>
      </c>
      <c r="X32" s="15"/>
      <c r="Y32" s="15"/>
      <c r="Z32" s="39"/>
      <c r="AA32" s="117"/>
      <c r="AB32" s="26"/>
      <c r="AC32" s="46">
        <f t="shared" si="4"/>
        <v>0.22772277227722773</v>
      </c>
      <c r="AD32" s="25"/>
    </row>
    <row r="33" spans="1:30" ht="15.95" customHeight="1">
      <c r="A33" s="116"/>
      <c r="B33" s="24"/>
      <c r="C33" s="53" t="s">
        <v>15</v>
      </c>
      <c r="D33" s="8">
        <f t="shared" si="2"/>
        <v>175</v>
      </c>
      <c r="E33" s="8">
        <f t="shared" si="2"/>
        <v>166</v>
      </c>
      <c r="F33" s="9">
        <v>13</v>
      </c>
      <c r="G33" s="9">
        <v>10</v>
      </c>
      <c r="H33" s="9">
        <v>11</v>
      </c>
      <c r="I33" s="9">
        <v>11</v>
      </c>
      <c r="J33" s="11"/>
      <c r="K33" s="11"/>
      <c r="L33" s="9">
        <v>4</v>
      </c>
      <c r="M33" s="9">
        <v>4</v>
      </c>
      <c r="N33" s="9">
        <v>11</v>
      </c>
      <c r="O33" s="9">
        <v>11</v>
      </c>
      <c r="P33" s="11">
        <v>12</v>
      </c>
      <c r="Q33" s="11">
        <v>12</v>
      </c>
      <c r="R33" s="9">
        <v>1</v>
      </c>
      <c r="S33" s="9">
        <v>1</v>
      </c>
      <c r="T33" s="9">
        <v>4</v>
      </c>
      <c r="U33" s="16">
        <v>4</v>
      </c>
      <c r="V33" s="47">
        <f t="shared" si="3"/>
        <v>231</v>
      </c>
      <c r="W33" s="48">
        <f t="shared" si="3"/>
        <v>219</v>
      </c>
      <c r="X33" s="15"/>
      <c r="Y33" s="15"/>
      <c r="Z33" s="39"/>
      <c r="AA33" s="117"/>
      <c r="AB33" s="26"/>
      <c r="AC33" s="46">
        <f t="shared" si="4"/>
        <v>0.94805194805194803</v>
      </c>
      <c r="AD33" s="27"/>
    </row>
    <row r="34" spans="1:30" ht="15.95" customHeight="1">
      <c r="A34" s="116"/>
      <c r="B34" s="24"/>
      <c r="C34" s="53" t="s">
        <v>16</v>
      </c>
      <c r="D34" s="8">
        <f t="shared" si="2"/>
        <v>91</v>
      </c>
      <c r="E34" s="8">
        <f t="shared" si="2"/>
        <v>49</v>
      </c>
      <c r="F34" s="9">
        <v>12</v>
      </c>
      <c r="G34" s="9">
        <v>2</v>
      </c>
      <c r="H34" s="9">
        <v>7</v>
      </c>
      <c r="I34" s="9">
        <v>2</v>
      </c>
      <c r="J34" s="11">
        <v>6</v>
      </c>
      <c r="K34" s="11">
        <v>1</v>
      </c>
      <c r="L34" s="9"/>
      <c r="M34" s="9"/>
      <c r="N34" s="9">
        <v>4</v>
      </c>
      <c r="O34" s="9"/>
      <c r="P34" s="11">
        <v>1</v>
      </c>
      <c r="Q34" s="11"/>
      <c r="R34" s="9"/>
      <c r="S34" s="9"/>
      <c r="T34" s="9"/>
      <c r="U34" s="16"/>
      <c r="V34" s="47">
        <f t="shared" si="3"/>
        <v>121</v>
      </c>
      <c r="W34" s="47">
        <f t="shared" si="3"/>
        <v>54</v>
      </c>
      <c r="X34" s="15"/>
      <c r="Y34" s="15"/>
      <c r="Z34" s="39"/>
      <c r="AA34" s="117"/>
      <c r="AB34" s="26"/>
      <c r="AC34" s="46">
        <f t="shared" si="4"/>
        <v>0.4462809917355372</v>
      </c>
    </row>
    <row r="35" spans="1:30" ht="15.95" customHeight="1">
      <c r="A35" s="116"/>
      <c r="B35" s="24"/>
      <c r="C35" s="53" t="s">
        <v>17</v>
      </c>
      <c r="D35" s="8">
        <f t="shared" si="2"/>
        <v>27</v>
      </c>
      <c r="E35" s="8">
        <f t="shared" si="2"/>
        <v>10</v>
      </c>
      <c r="F35" s="9">
        <v>3</v>
      </c>
      <c r="G35" s="9"/>
      <c r="H35" s="9">
        <v>1</v>
      </c>
      <c r="I35" s="9"/>
      <c r="J35" s="11">
        <v>1</v>
      </c>
      <c r="K35" s="11"/>
      <c r="L35" s="9"/>
      <c r="M35" s="9"/>
      <c r="N35" s="9">
        <v>2</v>
      </c>
      <c r="O35" s="9">
        <v>2</v>
      </c>
      <c r="P35" s="11"/>
      <c r="Q35" s="11"/>
      <c r="R35" s="9"/>
      <c r="S35" s="9"/>
      <c r="T35" s="9"/>
      <c r="U35" s="16"/>
      <c r="V35" s="48">
        <f t="shared" si="3"/>
        <v>34</v>
      </c>
      <c r="W35" s="48">
        <f t="shared" si="3"/>
        <v>12</v>
      </c>
      <c r="X35" s="13"/>
      <c r="Y35" s="13"/>
      <c r="Z35" s="39"/>
      <c r="AA35" s="117"/>
      <c r="AB35" s="26"/>
      <c r="AC35" s="46">
        <f t="shared" si="4"/>
        <v>0.35294117647058826</v>
      </c>
    </row>
    <row r="36" spans="1:30" ht="15.95" customHeight="1">
      <c r="A36" s="116"/>
      <c r="B36" s="24"/>
      <c r="C36" s="53" t="s">
        <v>18</v>
      </c>
      <c r="D36" s="8">
        <f t="shared" si="2"/>
        <v>97</v>
      </c>
      <c r="E36" s="8">
        <f t="shared" si="2"/>
        <v>12</v>
      </c>
      <c r="F36" s="9">
        <v>19</v>
      </c>
      <c r="G36" s="9">
        <v>3</v>
      </c>
      <c r="H36" s="9">
        <v>5</v>
      </c>
      <c r="I36" s="9"/>
      <c r="J36" s="11">
        <v>1</v>
      </c>
      <c r="K36" s="11"/>
      <c r="L36" s="9"/>
      <c r="M36" s="9"/>
      <c r="N36" s="9"/>
      <c r="O36" s="9"/>
      <c r="P36" s="11"/>
      <c r="Q36" s="11"/>
      <c r="R36" s="9"/>
      <c r="S36" s="9"/>
      <c r="T36" s="9"/>
      <c r="U36" s="16"/>
      <c r="V36" s="48">
        <f t="shared" si="3"/>
        <v>122</v>
      </c>
      <c r="W36" s="48">
        <f t="shared" si="3"/>
        <v>15</v>
      </c>
      <c r="X36" s="13"/>
      <c r="Y36" s="13"/>
      <c r="Z36" s="39"/>
      <c r="AA36" s="117"/>
      <c r="AB36" s="26"/>
      <c r="AC36" s="46">
        <f t="shared" si="4"/>
        <v>0.12295081967213115</v>
      </c>
    </row>
    <row r="37" spans="1:30" ht="15.95" customHeight="1">
      <c r="A37" s="116"/>
      <c r="B37" s="24"/>
      <c r="C37" s="53" t="s">
        <v>19</v>
      </c>
      <c r="D37" s="8">
        <f t="shared" si="2"/>
        <v>46</v>
      </c>
      <c r="E37" s="8">
        <f t="shared" si="2"/>
        <v>3</v>
      </c>
      <c r="F37" s="9"/>
      <c r="G37" s="9"/>
      <c r="H37" s="9">
        <v>3</v>
      </c>
      <c r="I37" s="9">
        <v>2</v>
      </c>
      <c r="J37" s="11">
        <v>1</v>
      </c>
      <c r="K37" s="11"/>
      <c r="L37" s="9"/>
      <c r="M37" s="9"/>
      <c r="N37" s="9"/>
      <c r="O37" s="9"/>
      <c r="P37" s="11"/>
      <c r="Q37" s="11"/>
      <c r="R37" s="9"/>
      <c r="S37" s="9"/>
      <c r="T37" s="9"/>
      <c r="U37" s="16"/>
      <c r="V37" s="47">
        <f t="shared" si="3"/>
        <v>50</v>
      </c>
      <c r="W37" s="47">
        <f t="shared" si="3"/>
        <v>5</v>
      </c>
      <c r="X37" s="14"/>
      <c r="Y37" s="14"/>
      <c r="Z37" s="39"/>
      <c r="AA37" s="117"/>
      <c r="AB37" s="26"/>
      <c r="AC37" s="46">
        <f t="shared" si="4"/>
        <v>0.1</v>
      </c>
    </row>
    <row r="38" spans="1:30" ht="15.95" customHeight="1">
      <c r="A38" s="116"/>
      <c r="B38" s="24"/>
      <c r="C38" s="53" t="s">
        <v>20</v>
      </c>
      <c r="D38" s="8">
        <f t="shared" si="2"/>
        <v>8</v>
      </c>
      <c r="E38" s="8">
        <f t="shared" si="2"/>
        <v>1</v>
      </c>
      <c r="F38" s="9">
        <v>2</v>
      </c>
      <c r="G38" s="9">
        <v>1</v>
      </c>
      <c r="H38" s="9"/>
      <c r="I38" s="9"/>
      <c r="J38" s="11"/>
      <c r="K38" s="11"/>
      <c r="L38" s="9"/>
      <c r="M38" s="9"/>
      <c r="N38" s="9"/>
      <c r="O38" s="9"/>
      <c r="P38" s="11"/>
      <c r="Q38" s="11"/>
      <c r="R38" s="9"/>
      <c r="S38" s="9"/>
      <c r="T38" s="9"/>
      <c r="U38" s="16"/>
      <c r="V38" s="47">
        <f t="shared" si="3"/>
        <v>10</v>
      </c>
      <c r="W38" s="47">
        <f t="shared" si="3"/>
        <v>2</v>
      </c>
      <c r="X38" s="15"/>
      <c r="Y38" s="15"/>
      <c r="Z38" s="39"/>
      <c r="AA38" s="117"/>
      <c r="AB38" s="26"/>
      <c r="AC38" s="46">
        <f t="shared" si="4"/>
        <v>0.2</v>
      </c>
    </row>
    <row r="39" spans="1:30" ht="15.95" customHeight="1">
      <c r="A39" s="116"/>
      <c r="B39" s="24"/>
      <c r="C39" s="53" t="s">
        <v>21</v>
      </c>
      <c r="D39" s="8">
        <f t="shared" si="2"/>
        <v>184</v>
      </c>
      <c r="E39" s="8">
        <f t="shared" si="2"/>
        <v>8</v>
      </c>
      <c r="F39" s="9">
        <v>8</v>
      </c>
      <c r="G39" s="9">
        <v>1</v>
      </c>
      <c r="H39" s="9">
        <v>13</v>
      </c>
      <c r="I39" s="9"/>
      <c r="J39" s="11">
        <v>1</v>
      </c>
      <c r="K39" s="11"/>
      <c r="L39" s="9"/>
      <c r="M39" s="9"/>
      <c r="N39" s="9">
        <v>2</v>
      </c>
      <c r="O39" s="9"/>
      <c r="P39" s="11">
        <v>1</v>
      </c>
      <c r="Q39" s="11"/>
      <c r="R39" s="9">
        <v>1</v>
      </c>
      <c r="S39" s="9">
        <v>1</v>
      </c>
      <c r="T39" s="9">
        <v>4</v>
      </c>
      <c r="U39" s="16">
        <v>2</v>
      </c>
      <c r="V39" s="47">
        <f t="shared" si="3"/>
        <v>214</v>
      </c>
      <c r="W39" s="47">
        <f t="shared" si="3"/>
        <v>12</v>
      </c>
      <c r="X39" s="15"/>
      <c r="Y39" s="15"/>
      <c r="Z39" s="39"/>
      <c r="AA39" s="117"/>
      <c r="AB39" s="26"/>
      <c r="AC39" s="46">
        <f t="shared" si="4"/>
        <v>5.6074766355140186E-2</v>
      </c>
    </row>
    <row r="40" spans="1:30" ht="15.95" customHeight="1" thickBot="1">
      <c r="A40" s="116"/>
      <c r="B40" s="24"/>
      <c r="C40" s="55" t="s">
        <v>22</v>
      </c>
      <c r="D40" s="8">
        <f>(X20)</f>
        <v>30</v>
      </c>
      <c r="E40" s="8">
        <v>2</v>
      </c>
      <c r="F40" s="11">
        <v>4</v>
      </c>
      <c r="G40" s="11"/>
      <c r="H40" s="9"/>
      <c r="I40" s="9"/>
      <c r="J40" s="11">
        <v>1</v>
      </c>
      <c r="K40" s="11"/>
      <c r="L40" s="11"/>
      <c r="M40" s="11"/>
      <c r="N40" s="11">
        <v>1</v>
      </c>
      <c r="O40" s="11"/>
      <c r="P40" s="11"/>
      <c r="Q40" s="11"/>
      <c r="R40" s="11"/>
      <c r="S40" s="11"/>
      <c r="T40" s="11"/>
      <c r="U40" s="17"/>
      <c r="V40" s="47">
        <f t="shared" si="3"/>
        <v>36</v>
      </c>
      <c r="W40" s="47">
        <f t="shared" si="3"/>
        <v>2</v>
      </c>
      <c r="X40" s="15"/>
      <c r="Y40" s="15"/>
      <c r="Z40" s="39"/>
      <c r="AA40" s="117"/>
      <c r="AB40" s="26"/>
      <c r="AC40" s="46">
        <f t="shared" si="4"/>
        <v>5.5555555555555552E-2</v>
      </c>
    </row>
    <row r="41" spans="1:30" ht="15.75" thickBot="1">
      <c r="A41" s="116"/>
      <c r="B41" s="24"/>
      <c r="C41" s="31" t="s">
        <v>23</v>
      </c>
      <c r="D41" s="73">
        <f>+(D21+F21+H21+J21+L21+N21+P21+R21+T21+V21)</f>
        <v>942</v>
      </c>
      <c r="E41" s="32">
        <f>+(E21+G21+I21+K21+M21+O21+Q21+S21+U21+W21)</f>
        <v>379</v>
      </c>
      <c r="F41" s="73">
        <f>SUM(F27:F40)</f>
        <v>101</v>
      </c>
      <c r="G41" s="82">
        <f t="shared" ref="G41:U41" si="5">SUM(G27:G40)</f>
        <v>33</v>
      </c>
      <c r="H41" s="82">
        <f t="shared" si="5"/>
        <v>64</v>
      </c>
      <c r="I41" s="82">
        <f t="shared" si="5"/>
        <v>19</v>
      </c>
      <c r="J41" s="82">
        <f t="shared" si="5"/>
        <v>25</v>
      </c>
      <c r="K41" s="82">
        <f t="shared" si="5"/>
        <v>6</v>
      </c>
      <c r="L41" s="82">
        <f t="shared" si="5"/>
        <v>8</v>
      </c>
      <c r="M41" s="82">
        <f t="shared" si="5"/>
        <v>6</v>
      </c>
      <c r="N41" s="82">
        <f t="shared" si="5"/>
        <v>45</v>
      </c>
      <c r="O41" s="82">
        <f t="shared" si="5"/>
        <v>23</v>
      </c>
      <c r="P41" s="82">
        <f t="shared" si="5"/>
        <v>29</v>
      </c>
      <c r="Q41" s="82">
        <f t="shared" si="5"/>
        <v>15</v>
      </c>
      <c r="R41" s="82">
        <f t="shared" si="5"/>
        <v>3</v>
      </c>
      <c r="S41" s="82">
        <f t="shared" si="5"/>
        <v>2</v>
      </c>
      <c r="T41" s="82">
        <f t="shared" si="5"/>
        <v>16</v>
      </c>
      <c r="U41" s="82">
        <f t="shared" si="5"/>
        <v>10</v>
      </c>
      <c r="V41" s="76">
        <f>SUM(V27:V40)</f>
        <v>1233</v>
      </c>
      <c r="W41" s="76">
        <f>SUM(W27:W40)</f>
        <v>491</v>
      </c>
      <c r="X41" s="13"/>
      <c r="Y41" s="13"/>
      <c r="Z41" s="13"/>
      <c r="AA41" s="117"/>
      <c r="AB41" s="26"/>
      <c r="AC41" s="42"/>
    </row>
    <row r="42" spans="1:30" ht="15.75" thickBot="1">
      <c r="A42" s="116"/>
      <c r="B42" s="24"/>
      <c r="C42" s="33" t="s">
        <v>34</v>
      </c>
      <c r="D42" s="131">
        <f>+(E41/D41)</f>
        <v>0.40233545647558389</v>
      </c>
      <c r="E42" s="132"/>
      <c r="F42" s="131">
        <f>+(G41/F41)</f>
        <v>0.32673267326732675</v>
      </c>
      <c r="G42" s="132"/>
      <c r="H42" s="131">
        <f>+(I41/H41)</f>
        <v>0.296875</v>
      </c>
      <c r="I42" s="132"/>
      <c r="J42" s="131">
        <f>+(K41/J41)</f>
        <v>0.24</v>
      </c>
      <c r="K42" s="132"/>
      <c r="L42" s="131">
        <f>+(M41/L41)</f>
        <v>0.75</v>
      </c>
      <c r="M42" s="132"/>
      <c r="N42" s="131">
        <f>+(O41/N41)</f>
        <v>0.51111111111111107</v>
      </c>
      <c r="O42" s="132"/>
      <c r="P42" s="131">
        <f>+(Q41/P41)</f>
        <v>0.51724137931034486</v>
      </c>
      <c r="Q42" s="132"/>
      <c r="R42" s="131">
        <f>+(S41/R41)</f>
        <v>0.66666666666666663</v>
      </c>
      <c r="S42" s="132"/>
      <c r="T42" s="131">
        <f>+(U41/T41)</f>
        <v>0.625</v>
      </c>
      <c r="U42" s="132"/>
      <c r="V42" s="160">
        <f>+(W41/V41)</f>
        <v>0.39821573398215732</v>
      </c>
      <c r="W42" s="166"/>
      <c r="X42" s="13"/>
      <c r="Y42" s="13"/>
      <c r="Z42" s="13"/>
      <c r="AA42" s="117"/>
      <c r="AB42" s="26"/>
    </row>
    <row r="43" spans="1:30">
      <c r="A43" s="116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17"/>
      <c r="AB43" s="26"/>
    </row>
    <row r="44" spans="1:30">
      <c r="A44" s="116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117"/>
      <c r="AB44" s="2"/>
    </row>
    <row r="45" spans="1:30">
      <c r="A45" s="11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117"/>
      <c r="AB45" s="2"/>
    </row>
    <row r="46" spans="1:30">
      <c r="A46" s="116"/>
      <c r="AA46" s="117"/>
    </row>
    <row r="47" spans="1:30">
      <c r="A47" s="116"/>
      <c r="AA47" s="117"/>
    </row>
    <row r="48" spans="1:30">
      <c r="A48" s="81"/>
    </row>
    <row r="49" spans="1:30" s="25" customFormat="1">
      <c r="A49" s="81"/>
      <c r="AC49"/>
      <c r="AD49"/>
    </row>
    <row r="50" spans="1:30" s="25" customFormat="1">
      <c r="A50" s="81"/>
      <c r="AC50"/>
      <c r="AD50"/>
    </row>
    <row r="51" spans="1:30" s="25" customFormat="1">
      <c r="A51" s="81"/>
      <c r="AC51"/>
      <c r="AD51"/>
    </row>
    <row r="52" spans="1:30" s="25" customFormat="1">
      <c r="A52" s="81"/>
      <c r="AC52"/>
      <c r="AD52"/>
    </row>
    <row r="53" spans="1:30" s="25" customFormat="1">
      <c r="A53" s="81"/>
      <c r="AC53"/>
      <c r="AD53"/>
    </row>
    <row r="54" spans="1:30" s="25" customFormat="1">
      <c r="A54" s="81"/>
      <c r="AC54"/>
      <c r="AD54"/>
    </row>
    <row r="55" spans="1:30" s="25" customFormat="1">
      <c r="A55" s="81"/>
      <c r="AC55"/>
      <c r="AD55"/>
    </row>
    <row r="56" spans="1:30" s="25" customFormat="1">
      <c r="A56" s="81"/>
      <c r="AC56"/>
      <c r="AD56"/>
    </row>
    <row r="57" spans="1:30" s="25" customFormat="1">
      <c r="A57" s="81"/>
      <c r="AC57"/>
      <c r="AD57"/>
    </row>
    <row r="58" spans="1:30" s="25" customFormat="1">
      <c r="A58" s="81"/>
      <c r="AC58"/>
      <c r="AD58"/>
    </row>
    <row r="59" spans="1:30" s="25" customFormat="1">
      <c r="A59" s="81"/>
      <c r="AC59"/>
      <c r="AD59"/>
    </row>
    <row r="60" spans="1:30" s="25" customFormat="1">
      <c r="A60" s="81"/>
      <c r="AC60"/>
      <c r="AD60"/>
    </row>
    <row r="61" spans="1:30" s="25" customFormat="1">
      <c r="A61" s="81"/>
      <c r="AC61"/>
      <c r="AD61"/>
    </row>
    <row r="62" spans="1:30" s="25" customFormat="1">
      <c r="A62" s="81"/>
      <c r="AC62"/>
      <c r="AD62"/>
    </row>
    <row r="63" spans="1:30" s="25" customFormat="1">
      <c r="A63" s="81"/>
      <c r="AC63"/>
      <c r="AD63"/>
    </row>
    <row r="64" spans="1:30" s="25" customFormat="1">
      <c r="A64" s="81"/>
      <c r="AC64"/>
      <c r="AD64"/>
    </row>
    <row r="65" spans="1:30" s="25" customFormat="1">
      <c r="A65" s="81"/>
      <c r="AC65"/>
      <c r="AD65"/>
    </row>
    <row r="66" spans="1:30" s="25" customFormat="1">
      <c r="A66" s="81"/>
      <c r="AC66"/>
      <c r="AD66"/>
    </row>
    <row r="67" spans="1:30" s="25" customFormat="1">
      <c r="A67" s="81"/>
      <c r="AC67"/>
      <c r="AD67"/>
    </row>
    <row r="68" spans="1:30" s="25" customFormat="1">
      <c r="A68" s="81"/>
      <c r="AC68"/>
      <c r="AD68"/>
    </row>
    <row r="69" spans="1:30" s="25" customFormat="1">
      <c r="A69" s="81"/>
      <c r="AC69"/>
      <c r="AD69"/>
    </row>
    <row r="70" spans="1:30" s="25" customFormat="1">
      <c r="A70" s="81"/>
      <c r="AC70"/>
      <c r="AD70"/>
    </row>
    <row r="71" spans="1:30" s="25" customFormat="1">
      <c r="A71" s="81"/>
      <c r="AC71"/>
      <c r="AD71"/>
    </row>
    <row r="72" spans="1:30" s="25" customFormat="1">
      <c r="A72" s="81"/>
      <c r="AC72"/>
      <c r="AD72"/>
    </row>
    <row r="73" spans="1:30" s="25" customFormat="1">
      <c r="A73" s="81"/>
      <c r="AC73"/>
      <c r="AD73"/>
    </row>
    <row r="74" spans="1:30" s="25" customFormat="1">
      <c r="A74" s="81"/>
      <c r="AC74"/>
      <c r="AD74"/>
    </row>
    <row r="75" spans="1:30" s="25" customFormat="1">
      <c r="A75" s="81"/>
      <c r="AC75"/>
      <c r="AD75"/>
    </row>
    <row r="76" spans="1:30" s="25" customFormat="1">
      <c r="A76" s="81"/>
      <c r="AC76"/>
      <c r="AD76"/>
    </row>
    <row r="77" spans="1:30" s="25" customFormat="1">
      <c r="A77" s="81"/>
      <c r="AC77"/>
      <c r="AD77"/>
    </row>
    <row r="78" spans="1:30" s="25" customFormat="1">
      <c r="A78" s="81"/>
      <c r="AC78"/>
      <c r="AD78"/>
    </row>
    <row r="79" spans="1:30" s="25" customFormat="1">
      <c r="A79" s="81"/>
      <c r="AC79"/>
      <c r="AD79"/>
    </row>
    <row r="80" spans="1:30" s="25" customFormat="1">
      <c r="A80" s="81"/>
      <c r="AC80"/>
      <c r="AD80"/>
    </row>
    <row r="81" spans="1:30" s="25" customFormat="1">
      <c r="A81" s="81"/>
      <c r="AC81"/>
      <c r="AD81"/>
    </row>
    <row r="82" spans="1:30" s="25" customFormat="1">
      <c r="A82" s="81"/>
      <c r="AC82"/>
      <c r="AD82"/>
    </row>
    <row r="83" spans="1:30" s="25" customFormat="1">
      <c r="A83" s="81"/>
      <c r="AC83"/>
      <c r="AD83"/>
    </row>
    <row r="84" spans="1:30" s="25" customFormat="1">
      <c r="A84" s="81"/>
      <c r="AC84"/>
      <c r="AD84"/>
    </row>
    <row r="85" spans="1:30" s="25" customFormat="1">
      <c r="A85" s="81"/>
      <c r="AC85"/>
      <c r="AD85"/>
    </row>
    <row r="86" spans="1:30" s="25" customFormat="1">
      <c r="A86" s="81"/>
      <c r="AC86"/>
      <c r="AD86"/>
    </row>
    <row r="87" spans="1:30" s="25" customFormat="1">
      <c r="A87" s="81"/>
      <c r="AC87"/>
      <c r="AD87"/>
    </row>
    <row r="88" spans="1:30" s="25" customFormat="1">
      <c r="A88" s="81"/>
      <c r="AC88"/>
      <c r="AD88"/>
    </row>
    <row r="89" spans="1:30" s="25" customFormat="1">
      <c r="A89" s="81"/>
      <c r="AC89"/>
      <c r="AD89"/>
    </row>
  </sheetData>
  <mergeCells count="49">
    <mergeCell ref="D22:E22"/>
    <mergeCell ref="P5:Q5"/>
    <mergeCell ref="R5:S5"/>
    <mergeCell ref="R22:S22"/>
    <mergeCell ref="A1:A47"/>
    <mergeCell ref="C2:Y2"/>
    <mergeCell ref="C4:C6"/>
    <mergeCell ref="X4:Y5"/>
    <mergeCell ref="D5:E5"/>
    <mergeCell ref="F5:G5"/>
    <mergeCell ref="V24:W25"/>
    <mergeCell ref="F25:G25"/>
    <mergeCell ref="H5:I5"/>
    <mergeCell ref="J5:K5"/>
    <mergeCell ref="AA1:AA47"/>
    <mergeCell ref="T22:U22"/>
    <mergeCell ref="V22:W22"/>
    <mergeCell ref="X22:Y22"/>
    <mergeCell ref="N5:O5"/>
    <mergeCell ref="T42:U42"/>
    <mergeCell ref="D4:W4"/>
    <mergeCell ref="T5:U5"/>
    <mergeCell ref="V5:W5"/>
    <mergeCell ref="L5:M5"/>
    <mergeCell ref="C24:C26"/>
    <mergeCell ref="D24:E25"/>
    <mergeCell ref="F24:U24"/>
    <mergeCell ref="H25:I25"/>
    <mergeCell ref="J25:K25"/>
    <mergeCell ref="L25:M25"/>
    <mergeCell ref="N25:O25"/>
    <mergeCell ref="P25:Q25"/>
    <mergeCell ref="R25:S25"/>
    <mergeCell ref="F22:G22"/>
    <mergeCell ref="H22:I22"/>
    <mergeCell ref="J22:K22"/>
    <mergeCell ref="N22:O22"/>
    <mergeCell ref="P22:Q22"/>
    <mergeCell ref="L22:M22"/>
    <mergeCell ref="P42:Q42"/>
    <mergeCell ref="R42:S42"/>
    <mergeCell ref="V42:W42"/>
    <mergeCell ref="T25:U25"/>
    <mergeCell ref="D42:E42"/>
    <mergeCell ref="F42:G42"/>
    <mergeCell ref="H42:I42"/>
    <mergeCell ref="J42:K42"/>
    <mergeCell ref="L42:M42"/>
    <mergeCell ref="N42:O42"/>
  </mergeCells>
  <pageMargins left="0.70866141732283472" right="0.70866141732283472" top="0.74803149606299213" bottom="0.74803149606299213" header="0.31496062992125984" footer="0.31496062992125984"/>
  <pageSetup paperSize="268" scale="75" orientation="landscape" horizontalDpi="4294967294" verticalDpi="300" r:id="rId1"/>
  <colBreaks count="1" manualBreakCount="1">
    <brk id="2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workbookViewId="0">
      <selection activeCell="T8" sqref="T8:T21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64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 ht="15">
      <c r="B8" s="117"/>
      <c r="Q8" s="146"/>
      <c r="S8" s="68" t="s">
        <v>10</v>
      </c>
      <c r="T8" s="47">
        <v>60</v>
      </c>
    </row>
    <row r="9" spans="2:21" ht="15">
      <c r="B9" s="117"/>
      <c r="Q9" s="146"/>
      <c r="S9" s="69" t="s">
        <v>11</v>
      </c>
      <c r="T9" s="47">
        <v>51</v>
      </c>
    </row>
    <row r="10" spans="2:21" ht="15">
      <c r="B10" s="117"/>
      <c r="Q10" s="146"/>
      <c r="S10" s="69" t="s">
        <v>14</v>
      </c>
      <c r="T10" s="47">
        <v>48</v>
      </c>
    </row>
    <row r="11" spans="2:21" ht="15">
      <c r="B11" s="117"/>
      <c r="Q11" s="146"/>
      <c r="S11" s="70" t="s">
        <v>38</v>
      </c>
      <c r="T11" s="48">
        <v>36</v>
      </c>
    </row>
    <row r="12" spans="2:21" ht="15">
      <c r="B12" s="117"/>
      <c r="Q12" s="146"/>
      <c r="S12" s="69" t="s">
        <v>12</v>
      </c>
      <c r="T12" s="47">
        <v>119</v>
      </c>
    </row>
    <row r="13" spans="2:21" ht="15">
      <c r="B13" s="117"/>
      <c r="Q13" s="146"/>
      <c r="S13" s="69" t="s">
        <v>13</v>
      </c>
      <c r="T13" s="47">
        <v>101</v>
      </c>
    </row>
    <row r="14" spans="2:21" ht="15">
      <c r="B14" s="117"/>
      <c r="Q14" s="146"/>
      <c r="S14" s="69" t="s">
        <v>15</v>
      </c>
      <c r="T14" s="47">
        <v>231</v>
      </c>
    </row>
    <row r="15" spans="2:21" ht="15">
      <c r="B15" s="117"/>
      <c r="Q15" s="146"/>
      <c r="S15" s="69" t="s">
        <v>16</v>
      </c>
      <c r="T15" s="47">
        <v>121</v>
      </c>
    </row>
    <row r="16" spans="2:21" ht="15">
      <c r="B16" s="117"/>
      <c r="Q16" s="146"/>
      <c r="S16" s="69" t="s">
        <v>17</v>
      </c>
      <c r="T16" s="48">
        <v>34</v>
      </c>
    </row>
    <row r="17" spans="2:21" ht="15">
      <c r="B17" s="117"/>
      <c r="Q17" s="146"/>
      <c r="S17" s="69" t="s">
        <v>18</v>
      </c>
      <c r="T17" s="48">
        <v>122</v>
      </c>
    </row>
    <row r="18" spans="2:21" ht="15">
      <c r="B18" s="117"/>
      <c r="Q18" s="146"/>
      <c r="S18" s="69" t="s">
        <v>19</v>
      </c>
      <c r="T18" s="47">
        <v>50</v>
      </c>
    </row>
    <row r="19" spans="2:21" ht="15">
      <c r="B19" s="117"/>
      <c r="Q19" s="146"/>
      <c r="S19" s="69" t="s">
        <v>20</v>
      </c>
      <c r="T19" s="47">
        <v>10</v>
      </c>
    </row>
    <row r="20" spans="2:21" ht="15">
      <c r="B20" s="117"/>
      <c r="Q20" s="146"/>
      <c r="S20" s="69" t="s">
        <v>21</v>
      </c>
      <c r="T20" s="47">
        <v>214</v>
      </c>
    </row>
    <row r="21" spans="2:21" ht="15.75" thickBot="1">
      <c r="B21" s="117"/>
      <c r="Q21" s="146"/>
      <c r="S21" s="71" t="s">
        <v>22</v>
      </c>
      <c r="T21" s="47">
        <v>36</v>
      </c>
    </row>
    <row r="22" spans="2:21">
      <c r="B22" s="117"/>
      <c r="Q22" s="146"/>
      <c r="S22" s="4"/>
      <c r="T22" s="6">
        <f>SUM(T8:T21)</f>
        <v>1233</v>
      </c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47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89"/>
  <sheetViews>
    <sheetView zoomScale="80" zoomScaleNormal="80" workbookViewId="0">
      <selection activeCell="F7" sqref="F7"/>
    </sheetView>
  </sheetViews>
  <sheetFormatPr baseColWidth="10" defaultRowHeight="12.75"/>
  <cols>
    <col min="1" max="1" width="4.7109375" style="25" customWidth="1"/>
    <col min="2" max="2" width="4.140625" style="25" customWidth="1"/>
    <col min="3" max="3" width="35.85546875" style="25" customWidth="1"/>
    <col min="4" max="4" width="7.5703125" style="25" customWidth="1"/>
    <col min="5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8" style="25" customWidth="1"/>
    <col min="24" max="24" width="7.5703125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5.75" customHeight="1">
      <c r="A1" s="168" t="s">
        <v>51</v>
      </c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67" t="s">
        <v>50</v>
      </c>
      <c r="AB1" s="26"/>
    </row>
    <row r="2" spans="1:28" ht="15.75">
      <c r="A2" s="168"/>
      <c r="B2" s="24"/>
      <c r="C2" s="118" t="s">
        <v>65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2"/>
      <c r="AA2" s="167"/>
      <c r="AB2" s="26"/>
    </row>
    <row r="3" spans="1:28" ht="15.75" thickBot="1">
      <c r="A3" s="168"/>
      <c r="B3" s="24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67"/>
      <c r="AB3" s="26"/>
    </row>
    <row r="4" spans="1:28" ht="13.5" thickBot="1">
      <c r="A4" s="168"/>
      <c r="B4" s="24"/>
      <c r="C4" s="148" t="s">
        <v>0</v>
      </c>
      <c r="D4" s="113" t="s">
        <v>52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51" t="s">
        <v>36</v>
      </c>
      <c r="Y4" s="152"/>
      <c r="Z4" s="2"/>
      <c r="AA4" s="167"/>
      <c r="AB4" s="26"/>
    </row>
    <row r="5" spans="1:28" ht="13.5" thickBot="1">
      <c r="A5" s="168"/>
      <c r="B5" s="24"/>
      <c r="C5" s="161"/>
      <c r="D5" s="126" t="s">
        <v>44</v>
      </c>
      <c r="E5" s="127"/>
      <c r="F5" s="128" t="s">
        <v>1</v>
      </c>
      <c r="G5" s="127"/>
      <c r="H5" s="128" t="s">
        <v>2</v>
      </c>
      <c r="I5" s="127"/>
      <c r="J5" s="128" t="s">
        <v>4</v>
      </c>
      <c r="K5" s="127"/>
      <c r="L5" s="128" t="s">
        <v>3</v>
      </c>
      <c r="M5" s="127"/>
      <c r="N5" s="128" t="s">
        <v>5</v>
      </c>
      <c r="O5" s="127"/>
      <c r="P5" s="129" t="s">
        <v>6</v>
      </c>
      <c r="Q5" s="130"/>
      <c r="R5" s="129" t="s">
        <v>7</v>
      </c>
      <c r="S5" s="130"/>
      <c r="T5" s="128" t="s">
        <v>9</v>
      </c>
      <c r="U5" s="127"/>
      <c r="V5" s="128" t="s">
        <v>8</v>
      </c>
      <c r="W5" s="163"/>
      <c r="X5" s="153"/>
      <c r="Y5" s="154"/>
      <c r="Z5" s="2"/>
      <c r="AA5" s="167"/>
      <c r="AB5" s="26"/>
    </row>
    <row r="6" spans="1:28" ht="13.5" thickBot="1">
      <c r="A6" s="168"/>
      <c r="B6" s="24"/>
      <c r="C6" s="162"/>
      <c r="D6" s="75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74" t="s">
        <v>33</v>
      </c>
      <c r="X6" s="50" t="s">
        <v>32</v>
      </c>
      <c r="Y6" s="50" t="s">
        <v>33</v>
      </c>
      <c r="Z6" s="2"/>
      <c r="AA6" s="167"/>
      <c r="AB6" s="26"/>
    </row>
    <row r="7" spans="1:28" ht="15.95" customHeight="1">
      <c r="A7" s="168"/>
      <c r="B7" s="24"/>
      <c r="C7" s="52" t="s">
        <v>10</v>
      </c>
      <c r="D7" s="8">
        <f>'ENERO ok'!D7+' FEBRE'!D7+MARZO!D7+ABRIL!D7+MAYO!D7+JUNIO!D7</f>
        <v>0</v>
      </c>
      <c r="E7" s="8">
        <f>'ENERO ok'!E7+' FEBRE'!E7+MARZO!E7+ABRIL!E7+MAYO!E7+JUNIO!E7</f>
        <v>0</v>
      </c>
      <c r="F7" s="8">
        <f>'ENERO ok'!F7+' FEBRE'!F7+MARZO!F7+ABRIL!F7+MAYO!F7+JUNIO!F7</f>
        <v>19</v>
      </c>
      <c r="G7" s="8">
        <f>'ENERO ok'!G7+' FEBRE'!G7+MARZO!G7+ABRIL!G7+MAYO!G7+JUNIO!G7</f>
        <v>1</v>
      </c>
      <c r="H7" s="8">
        <f>'ENERO ok'!H7+' FEBRE'!H7+MARZO!H7+ABRIL!H7+MAYO!H7+JUNIO!H7</f>
        <v>44</v>
      </c>
      <c r="I7" s="8">
        <f>'ENERO ok'!I7+' FEBRE'!I7+MARZO!I7+ABRIL!I7+MAYO!I7+JUNIO!I7</f>
        <v>5</v>
      </c>
      <c r="J7" s="8">
        <f>'ENERO ok'!J7+' FEBRE'!J7+MARZO!J7+ABRIL!J7+MAYO!J7+JUNIO!J7</f>
        <v>5</v>
      </c>
      <c r="K7" s="8">
        <f>'ENERO ok'!K7+' FEBRE'!K7+MARZO!K7+ABRIL!K7+MAYO!K7+JUNIO!K7</f>
        <v>2</v>
      </c>
      <c r="L7" s="8">
        <f>'ENERO ok'!L7+' FEBRE'!L7+MARZO!L7+ABRIL!L7+MAYO!L7+JUNIO!L7</f>
        <v>8</v>
      </c>
      <c r="M7" s="8">
        <f>'ENERO ok'!M7+' FEBRE'!M7+MARZO!M7+ABRIL!M7+MAYO!M7+JUNIO!M7</f>
        <v>4</v>
      </c>
      <c r="N7" s="8">
        <f>'ENERO ok'!N7+' FEBRE'!N7+MARZO!N7+ABRIL!N7+MAYO!N7+JUNIO!N7</f>
        <v>4</v>
      </c>
      <c r="O7" s="8">
        <f>'ENERO ok'!O7+' FEBRE'!O7+MARZO!O7+ABRIL!O7+MAYO!O7+JUNIO!O7</f>
        <v>0</v>
      </c>
      <c r="P7" s="8">
        <f>'ENERO ok'!P7+' FEBRE'!P7+MARZO!P7+ABRIL!P7+MAYO!P7+JUNIO!P7</f>
        <v>33</v>
      </c>
      <c r="Q7" s="8">
        <f>'ENERO ok'!Q7+' FEBRE'!Q7+MARZO!Q7+ABRIL!Q7+MAYO!Q7+JUNIO!Q7</f>
        <v>7</v>
      </c>
      <c r="R7" s="8">
        <f>'ENERO ok'!R7+' FEBRE'!R7+MARZO!R7+ABRIL!R7+MAYO!R7+JUNIO!R7</f>
        <v>30</v>
      </c>
      <c r="S7" s="8">
        <f>'ENERO ok'!S7+' FEBRE'!S7+MARZO!S7+ABRIL!S7+MAYO!S7+JUNIO!S7</f>
        <v>5</v>
      </c>
      <c r="T7" s="8">
        <f>'ENERO ok'!T7+' FEBRE'!T7+MARZO!T7+ABRIL!T7+MAYO!T7+JUNIO!T7</f>
        <v>30</v>
      </c>
      <c r="U7" s="8">
        <f>'ENERO ok'!U7+' FEBRE'!U7+MARZO!U7+ABRIL!U7+MAYO!U7+JUNIO!U7</f>
        <v>5</v>
      </c>
      <c r="V7" s="8">
        <f>'ENERO ok'!V7+' FEBRE'!V7+MARZO!V7+ABRIL!V7+MAYO!V7+JUNIO!V7</f>
        <v>26</v>
      </c>
      <c r="W7" s="8">
        <f>'ENERO ok'!W7+' FEBRE'!W7+MARZO!W7+ABRIL!W7+MAYO!W7+JUNIO!W7</f>
        <v>6</v>
      </c>
      <c r="X7" s="58">
        <f t="shared" ref="X7:Y20" si="0">(D7+F7+H7+J7+L7+N7+P7+R7+T7+V7)</f>
        <v>199</v>
      </c>
      <c r="Y7" s="59">
        <f t="shared" si="0"/>
        <v>35</v>
      </c>
      <c r="Z7" s="2"/>
      <c r="AA7" s="167"/>
      <c r="AB7" s="26"/>
    </row>
    <row r="8" spans="1:28" ht="15.95" customHeight="1">
      <c r="A8" s="168"/>
      <c r="B8" s="24"/>
      <c r="C8" s="53" t="s">
        <v>11</v>
      </c>
      <c r="D8" s="8">
        <f>'ENERO ok'!D8+' FEBRE'!D8+MARZO!D8+ABRIL!D8+MAYO!D8+JUNIO!D8</f>
        <v>20</v>
      </c>
      <c r="E8" s="8">
        <f>'ENERO ok'!E8+' FEBRE'!E8+MARZO!E8+ABRIL!E8+MAYO!E8+JUNIO!E8</f>
        <v>13</v>
      </c>
      <c r="F8" s="8">
        <f>'ENERO ok'!F8+' FEBRE'!F8+MARZO!F8+ABRIL!F8+MAYO!F8+JUNIO!F8</f>
        <v>81</v>
      </c>
      <c r="G8" s="8">
        <f>'ENERO ok'!G8+' FEBRE'!G8+MARZO!G8+ABRIL!G8+MAYO!G8+JUNIO!G8</f>
        <v>63</v>
      </c>
      <c r="H8" s="8">
        <f>'ENERO ok'!H8+' FEBRE'!H8+MARZO!H8+ABRIL!H8+MAYO!H8+JUNIO!H8</f>
        <v>19</v>
      </c>
      <c r="I8" s="8">
        <f>'ENERO ok'!I8+' FEBRE'!I8+MARZO!I8+ABRIL!I8+MAYO!I8+JUNIO!I8</f>
        <v>8</v>
      </c>
      <c r="J8" s="8">
        <f>'ENERO ok'!J8+' FEBRE'!J8+MARZO!J8+ABRIL!J8+MAYO!J8+JUNIO!J8</f>
        <v>12</v>
      </c>
      <c r="K8" s="8">
        <f>'ENERO ok'!K8+' FEBRE'!K8+MARZO!K8+ABRIL!K8+MAYO!K8+JUNIO!K8</f>
        <v>7</v>
      </c>
      <c r="L8" s="8">
        <f>'ENERO ok'!L8+' FEBRE'!L8+MARZO!L8+ABRIL!L8+MAYO!L8+JUNIO!L8</f>
        <v>8</v>
      </c>
      <c r="M8" s="8">
        <f>'ENERO ok'!M8+' FEBRE'!M8+MARZO!M8+ABRIL!M8+MAYO!M8+JUNIO!M8</f>
        <v>6</v>
      </c>
      <c r="N8" s="8">
        <f>'ENERO ok'!N8+' FEBRE'!N8+MARZO!N8+ABRIL!N8+MAYO!N8+JUNIO!N8</f>
        <v>0</v>
      </c>
      <c r="O8" s="8">
        <f>'ENERO ok'!O8+' FEBRE'!O8+MARZO!O8+ABRIL!O8+MAYO!O8+JUNIO!O8</f>
        <v>0</v>
      </c>
      <c r="P8" s="8">
        <f>'ENERO ok'!P8+' FEBRE'!P8+MARZO!P8+ABRIL!P8+MAYO!P8+JUNIO!P8</f>
        <v>12</v>
      </c>
      <c r="Q8" s="8">
        <f>'ENERO ok'!Q8+' FEBRE'!Q8+MARZO!Q8+ABRIL!Q8+MAYO!Q8+JUNIO!Q8</f>
        <v>6</v>
      </c>
      <c r="R8" s="8">
        <f>'ENERO ok'!R8+' FEBRE'!R8+MARZO!R8+ABRIL!R8+MAYO!R8+JUNIO!R8</f>
        <v>12</v>
      </c>
      <c r="S8" s="8">
        <f>'ENERO ok'!S8+' FEBRE'!S8+MARZO!S8+ABRIL!S8+MAYO!S8+JUNIO!S8</f>
        <v>4</v>
      </c>
      <c r="T8" s="8">
        <f>'ENERO ok'!T8+' FEBRE'!T8+MARZO!T8+ABRIL!T8+MAYO!T8+JUNIO!T8</f>
        <v>8</v>
      </c>
      <c r="U8" s="8">
        <f>'ENERO ok'!U8+' FEBRE'!U8+MARZO!U8+ABRIL!U8+MAYO!U8+JUNIO!U8</f>
        <v>4</v>
      </c>
      <c r="V8" s="8">
        <f>'ENERO ok'!V8+' FEBRE'!V8+MARZO!V8+ABRIL!V8+MAYO!V8+JUNIO!V8</f>
        <v>6</v>
      </c>
      <c r="W8" s="8">
        <f>'ENERO ok'!W8+' FEBRE'!W8+MARZO!W8+ABRIL!W8+MAYO!W8+JUNIO!W8</f>
        <v>3</v>
      </c>
      <c r="X8" s="58">
        <f t="shared" si="0"/>
        <v>178</v>
      </c>
      <c r="Y8" s="59">
        <f t="shared" si="0"/>
        <v>114</v>
      </c>
      <c r="Z8" s="2"/>
      <c r="AA8" s="167"/>
      <c r="AB8" s="26"/>
    </row>
    <row r="9" spans="1:28" ht="15.95" customHeight="1">
      <c r="A9" s="168"/>
      <c r="B9" s="24"/>
      <c r="C9" s="53" t="s">
        <v>14</v>
      </c>
      <c r="D9" s="8">
        <f>'ENERO ok'!D9+' FEBRE'!D9+MARZO!D9+ABRIL!D9+MAYO!D9+JUNIO!D9</f>
        <v>13</v>
      </c>
      <c r="E9" s="8">
        <f>'ENERO ok'!E9+' FEBRE'!E9+MARZO!E9+ABRIL!E9+MAYO!E9+JUNIO!E9</f>
        <v>13</v>
      </c>
      <c r="F9" s="8">
        <f>'ENERO ok'!F9+' FEBRE'!F9+MARZO!F9+ABRIL!F9+MAYO!F9+JUNIO!F9</f>
        <v>77</v>
      </c>
      <c r="G9" s="8">
        <f>'ENERO ok'!G9+' FEBRE'!G9+MARZO!G9+ABRIL!G9+MAYO!G9+JUNIO!G9</f>
        <v>69</v>
      </c>
      <c r="H9" s="8">
        <f>'ENERO ok'!H9+' FEBRE'!H9+MARZO!H9+ABRIL!H9+MAYO!H9+JUNIO!H9</f>
        <v>12</v>
      </c>
      <c r="I9" s="8">
        <f>'ENERO ok'!I9+' FEBRE'!I9+MARZO!I9+ABRIL!I9+MAYO!I9+JUNIO!I9</f>
        <v>10</v>
      </c>
      <c r="J9" s="8">
        <f>'ENERO ok'!J9+' FEBRE'!J9+MARZO!J9+ABRIL!J9+MAYO!J9+JUNIO!J9</f>
        <v>14</v>
      </c>
      <c r="K9" s="8">
        <f>'ENERO ok'!K9+' FEBRE'!K9+MARZO!K9+ABRIL!K9+MAYO!K9+JUNIO!K9</f>
        <v>12</v>
      </c>
      <c r="L9" s="8">
        <f>'ENERO ok'!L9+' FEBRE'!L9+MARZO!L9+ABRIL!L9+MAYO!L9+JUNIO!L9</f>
        <v>18</v>
      </c>
      <c r="M9" s="8">
        <f>'ENERO ok'!M9+' FEBRE'!M9+MARZO!M9+ABRIL!M9+MAYO!M9+JUNIO!M9</f>
        <v>17</v>
      </c>
      <c r="N9" s="8">
        <f>'ENERO ok'!N9+' FEBRE'!N9+MARZO!N9+ABRIL!N9+MAYO!N9+JUNIO!N9</f>
        <v>1</v>
      </c>
      <c r="O9" s="8">
        <f>'ENERO ok'!O9+' FEBRE'!O9+MARZO!O9+ABRIL!O9+MAYO!O9+JUNIO!O9</f>
        <v>1</v>
      </c>
      <c r="P9" s="8">
        <f>'ENERO ok'!P9+' FEBRE'!P9+MARZO!P9+ABRIL!P9+MAYO!P9+JUNIO!P9</f>
        <v>43</v>
      </c>
      <c r="Q9" s="8">
        <f>'ENERO ok'!Q9+' FEBRE'!Q9+MARZO!Q9+ABRIL!Q9+MAYO!Q9+JUNIO!Q9</f>
        <v>39</v>
      </c>
      <c r="R9" s="8">
        <f>'ENERO ok'!R9+' FEBRE'!R9+MARZO!R9+ABRIL!R9+MAYO!R9+JUNIO!R9</f>
        <v>36</v>
      </c>
      <c r="S9" s="8">
        <f>'ENERO ok'!S9+' FEBRE'!S9+MARZO!S9+ABRIL!S9+MAYO!S9+JUNIO!S9</f>
        <v>34</v>
      </c>
      <c r="T9" s="8">
        <f>'ENERO ok'!T9+' FEBRE'!T9+MARZO!T9+ABRIL!T9+MAYO!T9+JUNIO!T9</f>
        <v>8</v>
      </c>
      <c r="U9" s="8">
        <f>'ENERO ok'!U9+' FEBRE'!U9+MARZO!U9+ABRIL!U9+MAYO!U9+JUNIO!U9</f>
        <v>7</v>
      </c>
      <c r="V9" s="8">
        <f>'ENERO ok'!V9+' FEBRE'!V9+MARZO!V9+ABRIL!V9+MAYO!V9+JUNIO!V9</f>
        <v>12</v>
      </c>
      <c r="W9" s="8">
        <f>'ENERO ok'!W9+' FEBRE'!W9+MARZO!W9+ABRIL!W9+MAYO!W9+JUNIO!W9</f>
        <v>10</v>
      </c>
      <c r="X9" s="58">
        <f t="shared" si="0"/>
        <v>234</v>
      </c>
      <c r="Y9" s="59">
        <f t="shared" si="0"/>
        <v>212</v>
      </c>
      <c r="Z9" s="2"/>
      <c r="AA9" s="167"/>
      <c r="AB9" s="26"/>
    </row>
    <row r="10" spans="1:28" ht="15.95" customHeight="1">
      <c r="A10" s="168"/>
      <c r="B10" s="24"/>
      <c r="C10" s="53" t="s">
        <v>38</v>
      </c>
      <c r="D10" s="8">
        <f>'ENERO ok'!D10+' FEBRE'!D10+MARZO!D10+ABRIL!D10+MAYO!D10+JUNIO!D10</f>
        <v>15</v>
      </c>
      <c r="E10" s="8">
        <f>'ENERO ok'!E10+' FEBRE'!E10+MARZO!E10+ABRIL!E10+MAYO!E10+JUNIO!E10</f>
        <v>7</v>
      </c>
      <c r="F10" s="8">
        <f>'ENERO ok'!F10+' FEBRE'!F10+MARZO!F10+ABRIL!F10+MAYO!F10+JUNIO!F10</f>
        <v>26</v>
      </c>
      <c r="G10" s="8">
        <f>'ENERO ok'!G10+' FEBRE'!G10+MARZO!G10+ABRIL!G10+MAYO!G10+JUNIO!G10</f>
        <v>17</v>
      </c>
      <c r="H10" s="8">
        <f>'ENERO ok'!H10+' FEBRE'!H10+MARZO!H10+ABRIL!H10+MAYO!H10+JUNIO!H10</f>
        <v>1</v>
      </c>
      <c r="I10" s="8">
        <f>'ENERO ok'!I10+' FEBRE'!I10+MARZO!I10+ABRIL!I10+MAYO!I10+JUNIO!I10</f>
        <v>0</v>
      </c>
      <c r="J10" s="8">
        <f>'ENERO ok'!J10+' FEBRE'!J10+MARZO!J10+ABRIL!J10+MAYO!J10+JUNIO!J10</f>
        <v>47</v>
      </c>
      <c r="K10" s="8">
        <f>'ENERO ok'!K10+' FEBRE'!K10+MARZO!K10+ABRIL!K10+MAYO!K10+JUNIO!K10</f>
        <v>8</v>
      </c>
      <c r="L10" s="8">
        <f>'ENERO ok'!L10+' FEBRE'!L10+MARZO!L10+ABRIL!L10+MAYO!L10+JUNIO!L10</f>
        <v>17</v>
      </c>
      <c r="M10" s="8">
        <f>'ENERO ok'!M10+' FEBRE'!M10+MARZO!M10+ABRIL!M10+MAYO!M10+JUNIO!M10</f>
        <v>8</v>
      </c>
      <c r="N10" s="8">
        <f>'ENERO ok'!N10+' FEBRE'!N10+MARZO!N10+ABRIL!N10+MAYO!N10+JUNIO!N10</f>
        <v>5</v>
      </c>
      <c r="O10" s="8">
        <f>'ENERO ok'!O10+' FEBRE'!O10+MARZO!O10+ABRIL!O10+MAYO!O10+JUNIO!O10</f>
        <v>1</v>
      </c>
      <c r="P10" s="8">
        <f>'ENERO ok'!P10+' FEBRE'!P10+MARZO!P10+ABRIL!P10+MAYO!P10+JUNIO!P10</f>
        <v>7</v>
      </c>
      <c r="Q10" s="8">
        <f>'ENERO ok'!Q10+' FEBRE'!Q10+MARZO!Q10+ABRIL!Q10+MAYO!Q10+JUNIO!Q10</f>
        <v>3</v>
      </c>
      <c r="R10" s="8">
        <f>'ENERO ok'!R10+' FEBRE'!R10+MARZO!R10+ABRIL!R10+MAYO!R10+JUNIO!R10</f>
        <v>4</v>
      </c>
      <c r="S10" s="8">
        <f>'ENERO ok'!S10+' FEBRE'!S10+MARZO!S10+ABRIL!S10+MAYO!S10+JUNIO!S10</f>
        <v>2</v>
      </c>
      <c r="T10" s="8">
        <f>'ENERO ok'!T10+' FEBRE'!T10+MARZO!T10+ABRIL!T10+MAYO!T10+JUNIO!T10</f>
        <v>8</v>
      </c>
      <c r="U10" s="8">
        <f>'ENERO ok'!U10+' FEBRE'!U10+MARZO!U10+ABRIL!U10+MAYO!U10+JUNIO!U10</f>
        <v>2</v>
      </c>
      <c r="V10" s="8">
        <f>'ENERO ok'!V10+' FEBRE'!V10+MARZO!V10+ABRIL!V10+MAYO!V10+JUNIO!V10</f>
        <v>9</v>
      </c>
      <c r="W10" s="8">
        <f>'ENERO ok'!W10+' FEBRE'!W10+MARZO!W10+ABRIL!W10+MAYO!W10+JUNIO!W10</f>
        <v>2</v>
      </c>
      <c r="X10" s="58">
        <f t="shared" si="0"/>
        <v>139</v>
      </c>
      <c r="Y10" s="59">
        <f t="shared" si="0"/>
        <v>50</v>
      </c>
      <c r="Z10" s="2"/>
      <c r="AA10" s="167"/>
      <c r="AB10" s="26"/>
    </row>
    <row r="11" spans="1:28" ht="15.95" customHeight="1">
      <c r="A11" s="168"/>
      <c r="B11" s="24"/>
      <c r="C11" s="53" t="s">
        <v>12</v>
      </c>
      <c r="D11" s="8">
        <f>'ENERO ok'!D11+' FEBRE'!D11+MARZO!D11+ABRIL!D11+MAYO!D11+JUNIO!D11</f>
        <v>101</v>
      </c>
      <c r="E11" s="8">
        <f>'ENERO ok'!E11+' FEBRE'!E11+MARZO!E11+ABRIL!E11+MAYO!E11+JUNIO!E11</f>
        <v>57</v>
      </c>
      <c r="F11" s="8">
        <f>'ENERO ok'!F11+' FEBRE'!F11+MARZO!F11+ABRIL!F11+MAYO!F11+JUNIO!F11</f>
        <v>245</v>
      </c>
      <c r="G11" s="8">
        <f>'ENERO ok'!G11+' FEBRE'!G11+MARZO!G11+ABRIL!G11+MAYO!G11+JUNIO!G11</f>
        <v>135</v>
      </c>
      <c r="H11" s="8">
        <f>'ENERO ok'!H11+' FEBRE'!H11+MARZO!H11+ABRIL!H11+MAYO!H11+JUNIO!H11</f>
        <v>42</v>
      </c>
      <c r="I11" s="8">
        <f>'ENERO ok'!I11+' FEBRE'!I11+MARZO!I11+ABRIL!I11+MAYO!I11+JUNIO!I11</f>
        <v>12</v>
      </c>
      <c r="J11" s="8">
        <f>'ENERO ok'!J11+' FEBRE'!J11+MARZO!J11+ABRIL!J11+MAYO!J11+JUNIO!J11</f>
        <v>15</v>
      </c>
      <c r="K11" s="8">
        <f>'ENERO ok'!K11+' FEBRE'!K11+MARZO!K11+ABRIL!K11+MAYO!K11+JUNIO!K11</f>
        <v>7</v>
      </c>
      <c r="L11" s="8">
        <f>'ENERO ok'!L11+' FEBRE'!L11+MARZO!L11+ABRIL!L11+MAYO!L11+JUNIO!L11</f>
        <v>9</v>
      </c>
      <c r="M11" s="8">
        <f>'ENERO ok'!M11+' FEBRE'!M11+MARZO!M11+ABRIL!M11+MAYO!M11+JUNIO!M11</f>
        <v>4</v>
      </c>
      <c r="N11" s="8">
        <f>'ENERO ok'!N11+' FEBRE'!N11+MARZO!N11+ABRIL!N11+MAYO!N11+JUNIO!N11</f>
        <v>2</v>
      </c>
      <c r="O11" s="8">
        <f>'ENERO ok'!O11+' FEBRE'!O11+MARZO!O11+ABRIL!O11+MAYO!O11+JUNIO!O11</f>
        <v>0</v>
      </c>
      <c r="P11" s="8">
        <f>'ENERO ok'!P11+' FEBRE'!P11+MARZO!P11+ABRIL!P11+MAYO!P11+JUNIO!P11</f>
        <v>12</v>
      </c>
      <c r="Q11" s="8">
        <f>'ENERO ok'!Q11+' FEBRE'!Q11+MARZO!Q11+ABRIL!Q11+MAYO!Q11+JUNIO!Q11</f>
        <v>8</v>
      </c>
      <c r="R11" s="8">
        <f>'ENERO ok'!R11+' FEBRE'!R11+MARZO!R11+ABRIL!R11+MAYO!R11+JUNIO!R11</f>
        <v>34</v>
      </c>
      <c r="S11" s="8">
        <f>'ENERO ok'!S11+' FEBRE'!S11+MARZO!S11+ABRIL!S11+MAYO!S11+JUNIO!S11</f>
        <v>15</v>
      </c>
      <c r="T11" s="8">
        <f>'ENERO ok'!T11+' FEBRE'!T11+MARZO!T11+ABRIL!T11+MAYO!T11+JUNIO!T11</f>
        <v>7</v>
      </c>
      <c r="U11" s="8">
        <f>'ENERO ok'!U11+' FEBRE'!U11+MARZO!U11+ABRIL!U11+MAYO!U11+JUNIO!U11</f>
        <v>1</v>
      </c>
      <c r="V11" s="8">
        <f>'ENERO ok'!V11+' FEBRE'!V11+MARZO!V11+ABRIL!V11+MAYO!V11+JUNIO!V11</f>
        <v>20</v>
      </c>
      <c r="W11" s="8">
        <f>'ENERO ok'!W11+' FEBRE'!W11+MARZO!W11+ABRIL!W11+MAYO!W11+JUNIO!W11</f>
        <v>13</v>
      </c>
      <c r="X11" s="58">
        <f>(D11+F11+H11+J11+L11+N11+P11+R11+T11+V11)</f>
        <v>487</v>
      </c>
      <c r="Y11" s="59">
        <f>(E11+G11+I11+K11+M11+O11+Q11+S11+U11+W11)</f>
        <v>252</v>
      </c>
      <c r="Z11" s="2"/>
      <c r="AA11" s="167"/>
      <c r="AB11" s="26"/>
    </row>
    <row r="12" spans="1:28" ht="15.95" customHeight="1">
      <c r="A12" s="168"/>
      <c r="B12" s="24"/>
      <c r="C12" s="53" t="s">
        <v>13</v>
      </c>
      <c r="D12" s="8">
        <f>'ENERO ok'!D12+' FEBRE'!D12+MARZO!D12+ABRIL!D12+MAYO!D12+JUNIO!D12</f>
        <v>78</v>
      </c>
      <c r="E12" s="8">
        <f>'ENERO ok'!E12+' FEBRE'!E12+MARZO!E12+ABRIL!E12+MAYO!E12+JUNIO!E12</f>
        <v>29</v>
      </c>
      <c r="F12" s="8">
        <f>'ENERO ok'!F12+' FEBRE'!F12+MARZO!F12+ABRIL!F12+MAYO!F12+JUNIO!F12</f>
        <v>188</v>
      </c>
      <c r="G12" s="8">
        <f>'ENERO ok'!G12+' FEBRE'!G12+MARZO!G12+ABRIL!G12+MAYO!G12+JUNIO!G12</f>
        <v>70</v>
      </c>
      <c r="H12" s="8">
        <f>'ENERO ok'!H12+' FEBRE'!H12+MARZO!H12+ABRIL!H12+MAYO!H12+JUNIO!H12</f>
        <v>34</v>
      </c>
      <c r="I12" s="8">
        <f>'ENERO ok'!I12+' FEBRE'!I12+MARZO!I12+ABRIL!I12+MAYO!I12+JUNIO!I12</f>
        <v>7</v>
      </c>
      <c r="J12" s="8">
        <f>'ENERO ok'!J12+' FEBRE'!J12+MARZO!J12+ABRIL!J12+MAYO!J12+JUNIO!J12</f>
        <v>16</v>
      </c>
      <c r="K12" s="8">
        <f>'ENERO ok'!K12+' FEBRE'!K12+MARZO!K12+ABRIL!K12+MAYO!K12+JUNIO!K12</f>
        <v>5</v>
      </c>
      <c r="L12" s="8">
        <f>'ENERO ok'!L12+' FEBRE'!L12+MARZO!L12+ABRIL!L12+MAYO!L12+JUNIO!L12</f>
        <v>18</v>
      </c>
      <c r="M12" s="8">
        <f>'ENERO ok'!M12+' FEBRE'!M12+MARZO!M12+ABRIL!M12+MAYO!M12+JUNIO!M12</f>
        <v>4</v>
      </c>
      <c r="N12" s="8">
        <f>'ENERO ok'!N12+' FEBRE'!N12+MARZO!N12+ABRIL!N12+MAYO!N12+JUNIO!N12</f>
        <v>0</v>
      </c>
      <c r="O12" s="8">
        <f>'ENERO ok'!O12+' FEBRE'!O12+MARZO!O12+ABRIL!O12+MAYO!O12+JUNIO!O12</f>
        <v>0</v>
      </c>
      <c r="P12" s="8">
        <f>'ENERO ok'!P12+' FEBRE'!P12+MARZO!P12+ABRIL!P12+MAYO!P12+JUNIO!P12</f>
        <v>17</v>
      </c>
      <c r="Q12" s="8">
        <f>'ENERO ok'!Q12+' FEBRE'!Q12+MARZO!Q12+ABRIL!Q12+MAYO!Q12+JUNIO!Q12</f>
        <v>6</v>
      </c>
      <c r="R12" s="8">
        <f>'ENERO ok'!R12+' FEBRE'!R12+MARZO!R12+ABRIL!R12+MAYO!R12+JUNIO!R12</f>
        <v>31</v>
      </c>
      <c r="S12" s="8">
        <f>'ENERO ok'!S12+' FEBRE'!S12+MARZO!S12+ABRIL!S12+MAYO!S12+JUNIO!S12</f>
        <v>5</v>
      </c>
      <c r="T12" s="8">
        <f>'ENERO ok'!T12+' FEBRE'!T12+MARZO!T12+ABRIL!T12+MAYO!T12+JUNIO!T12</f>
        <v>17</v>
      </c>
      <c r="U12" s="8">
        <f>'ENERO ok'!U12+' FEBRE'!U12+MARZO!U12+ABRIL!U12+MAYO!U12+JUNIO!U12</f>
        <v>1</v>
      </c>
      <c r="V12" s="8">
        <f>'ENERO ok'!V12+' FEBRE'!V12+MARZO!V12+ABRIL!V12+MAYO!V12+JUNIO!V12</f>
        <v>15</v>
      </c>
      <c r="W12" s="8">
        <f>'ENERO ok'!W12+' FEBRE'!W12+MARZO!W12+ABRIL!W12+MAYO!W12+JUNIO!W12</f>
        <v>8</v>
      </c>
      <c r="X12" s="58">
        <f>(D12+F12+H12+J12+L12+N12+P12+R12+T12+V12)</f>
        <v>414</v>
      </c>
      <c r="Y12" s="59">
        <f>(E12+G12+I12+K12+M12+O12+Q12+S12+U12+W12)</f>
        <v>135</v>
      </c>
      <c r="Z12" s="2"/>
      <c r="AA12" s="167"/>
      <c r="AB12" s="26"/>
    </row>
    <row r="13" spans="1:28" ht="15.95" customHeight="1">
      <c r="A13" s="168"/>
      <c r="B13" s="24"/>
      <c r="C13" s="53" t="s">
        <v>15</v>
      </c>
      <c r="D13" s="8">
        <f>'ENERO ok'!D13+' FEBRE'!D13+MARZO!D13+ABRIL!D13+MAYO!D13+JUNIO!D13</f>
        <v>80</v>
      </c>
      <c r="E13" s="8">
        <f>'ENERO ok'!E13+' FEBRE'!E13+MARZO!E13+ABRIL!E13+MAYO!E13+JUNIO!E13</f>
        <v>79</v>
      </c>
      <c r="F13" s="8">
        <f>'ENERO ok'!F13+' FEBRE'!F13+MARZO!F13+ABRIL!F13+MAYO!F13+JUNIO!F13</f>
        <v>285</v>
      </c>
      <c r="G13" s="8">
        <f>'ENERO ok'!G13+' FEBRE'!G13+MARZO!G13+ABRIL!G13+MAYO!G13+JUNIO!G13</f>
        <v>273</v>
      </c>
      <c r="H13" s="8">
        <f>'ENERO ok'!H13+' FEBRE'!H13+MARZO!H13+ABRIL!H13+MAYO!H13+JUNIO!H13</f>
        <v>81</v>
      </c>
      <c r="I13" s="8">
        <f>'ENERO ok'!I13+' FEBRE'!I13+MARZO!I13+ABRIL!I13+MAYO!I13+JUNIO!I13</f>
        <v>74</v>
      </c>
      <c r="J13" s="8">
        <f>'ENERO ok'!J13+' FEBRE'!J13+MARZO!J13+ABRIL!J13+MAYO!J13+JUNIO!J13</f>
        <v>47</v>
      </c>
      <c r="K13" s="8">
        <f>'ENERO ok'!K13+' FEBRE'!K13+MARZO!K13+ABRIL!K13+MAYO!K13+JUNIO!K13</f>
        <v>40</v>
      </c>
      <c r="L13" s="8">
        <f>'ENERO ok'!L13+' FEBRE'!L13+MARZO!L13+ABRIL!L13+MAYO!L13+JUNIO!L13</f>
        <v>42</v>
      </c>
      <c r="M13" s="8">
        <f>'ENERO ok'!M13+' FEBRE'!M13+MARZO!M13+ABRIL!M13+MAYO!M13+JUNIO!M13</f>
        <v>37</v>
      </c>
      <c r="N13" s="8">
        <f>'ENERO ok'!N13+' FEBRE'!N13+MARZO!N13+ABRIL!N13+MAYO!N13+JUNIO!N13</f>
        <v>0</v>
      </c>
      <c r="O13" s="8">
        <f>'ENERO ok'!O13+' FEBRE'!O13+MARZO!O13+ABRIL!O13+MAYO!O13+JUNIO!O13</f>
        <v>0</v>
      </c>
      <c r="P13" s="8">
        <f>'ENERO ok'!P13+' FEBRE'!P13+MARZO!P13+ABRIL!P13+MAYO!P13+JUNIO!P13</f>
        <v>65</v>
      </c>
      <c r="Q13" s="8">
        <f>'ENERO ok'!Q13+' FEBRE'!Q13+MARZO!Q13+ABRIL!Q13+MAYO!Q13+JUNIO!Q13</f>
        <v>61</v>
      </c>
      <c r="R13" s="8">
        <f>'ENERO ok'!R13+' FEBRE'!R13+MARZO!R13+ABRIL!R13+MAYO!R13+JUNIO!R13</f>
        <v>148</v>
      </c>
      <c r="S13" s="8">
        <f>'ENERO ok'!S13+' FEBRE'!S13+MARZO!S13+ABRIL!S13+MAYO!S13+JUNIO!S13</f>
        <v>133</v>
      </c>
      <c r="T13" s="8">
        <f>'ENERO ok'!T13+' FEBRE'!T13+MARZO!T13+ABRIL!T13+MAYO!T13+JUNIO!T13</f>
        <v>24</v>
      </c>
      <c r="U13" s="8">
        <f>'ENERO ok'!U13+' FEBRE'!U13+MARZO!U13+ABRIL!U13+MAYO!U13+JUNIO!U13</f>
        <v>23</v>
      </c>
      <c r="V13" s="8">
        <f>'ENERO ok'!V13+' FEBRE'!V13+MARZO!V13+ABRIL!V13+MAYO!V13+JUNIO!V13</f>
        <v>36</v>
      </c>
      <c r="W13" s="8">
        <f>'ENERO ok'!W13+' FEBRE'!W13+MARZO!W13+ABRIL!W13+MAYO!W13+JUNIO!W13</f>
        <v>30</v>
      </c>
      <c r="X13" s="58">
        <f t="shared" si="0"/>
        <v>808</v>
      </c>
      <c r="Y13" s="59">
        <f t="shared" si="0"/>
        <v>750</v>
      </c>
      <c r="Z13" s="2"/>
      <c r="AA13" s="167"/>
      <c r="AB13" s="26"/>
    </row>
    <row r="14" spans="1:28" ht="15.95" customHeight="1">
      <c r="A14" s="168"/>
      <c r="B14" s="24"/>
      <c r="C14" s="53" t="s">
        <v>16</v>
      </c>
      <c r="D14" s="8">
        <f>'ENERO ok'!D14+' FEBRE'!D14+MARZO!D14+ABRIL!D14+MAYO!D14+JUNIO!D14</f>
        <v>83</v>
      </c>
      <c r="E14" s="8">
        <f>'ENERO ok'!E14+' FEBRE'!E14+MARZO!E14+ABRIL!E14+MAYO!E14+JUNIO!E14</f>
        <v>54</v>
      </c>
      <c r="F14" s="8">
        <f>'ENERO ok'!F14+' FEBRE'!F14+MARZO!F14+ABRIL!F14+MAYO!F14+JUNIO!F14</f>
        <v>211</v>
      </c>
      <c r="G14" s="8">
        <f>'ENERO ok'!G14+' FEBRE'!G14+MARZO!G14+ABRIL!G14+MAYO!G14+JUNIO!G14</f>
        <v>94</v>
      </c>
      <c r="H14" s="8">
        <f>'ENERO ok'!H14+' FEBRE'!H14+MARZO!H14+ABRIL!H14+MAYO!H14+JUNIO!H14</f>
        <v>23</v>
      </c>
      <c r="I14" s="8">
        <f>'ENERO ok'!I14+' FEBRE'!I14+MARZO!I14+ABRIL!I14+MAYO!I14+JUNIO!I14</f>
        <v>15</v>
      </c>
      <c r="J14" s="8">
        <f>'ENERO ok'!J14+' FEBRE'!J14+MARZO!J14+ABRIL!J14+MAYO!J14+JUNIO!J14</f>
        <v>62</v>
      </c>
      <c r="K14" s="8">
        <f>'ENERO ok'!K14+' FEBRE'!K14+MARZO!K14+ABRIL!K14+MAYO!K14+JUNIO!K14</f>
        <v>19</v>
      </c>
      <c r="L14" s="8">
        <f>'ENERO ok'!L14+' FEBRE'!L14+MARZO!L14+ABRIL!L14+MAYO!L14+JUNIO!L14</f>
        <v>39</v>
      </c>
      <c r="M14" s="8">
        <f>'ENERO ok'!M14+' FEBRE'!M14+MARZO!M14+ABRIL!M14+MAYO!M14+JUNIO!M14</f>
        <v>22</v>
      </c>
      <c r="N14" s="8">
        <f>'ENERO ok'!N14+' FEBRE'!N14+MARZO!N14+ABRIL!N14+MAYO!N14+JUNIO!N14</f>
        <v>6</v>
      </c>
      <c r="O14" s="8">
        <f>'ENERO ok'!O14+' FEBRE'!O14+MARZO!O14+ABRIL!O14+MAYO!O14+JUNIO!O14</f>
        <v>2</v>
      </c>
      <c r="P14" s="8">
        <f>'ENERO ok'!P14+' FEBRE'!P14+MARZO!P14+ABRIL!P14+MAYO!P14+JUNIO!P14</f>
        <v>33</v>
      </c>
      <c r="Q14" s="8">
        <f>'ENERO ok'!Q14+' FEBRE'!Q14+MARZO!Q14+ABRIL!Q14+MAYO!Q14+JUNIO!Q14</f>
        <v>10</v>
      </c>
      <c r="R14" s="8">
        <f>'ENERO ok'!R14+' FEBRE'!R14+MARZO!R14+ABRIL!R14+MAYO!R14+JUNIO!R14</f>
        <v>47</v>
      </c>
      <c r="S14" s="8">
        <f>'ENERO ok'!S14+' FEBRE'!S14+MARZO!S14+ABRIL!S14+MAYO!S14+JUNIO!S14</f>
        <v>26</v>
      </c>
      <c r="T14" s="8">
        <f>'ENERO ok'!T14+' FEBRE'!T14+MARZO!T14+ABRIL!T14+MAYO!T14+JUNIO!T14</f>
        <v>12</v>
      </c>
      <c r="U14" s="8">
        <f>'ENERO ok'!U14+' FEBRE'!U14+MARZO!U14+ABRIL!U14+MAYO!U14+JUNIO!U14</f>
        <v>5</v>
      </c>
      <c r="V14" s="8">
        <f>'ENERO ok'!V14+' FEBRE'!V14+MARZO!V14+ABRIL!V14+MAYO!V14+JUNIO!V14</f>
        <v>10</v>
      </c>
      <c r="W14" s="8">
        <f>'ENERO ok'!W14+' FEBRE'!W14+MARZO!W14+ABRIL!W14+MAYO!W14+JUNIO!W14</f>
        <v>6</v>
      </c>
      <c r="X14" s="58">
        <f t="shared" si="0"/>
        <v>526</v>
      </c>
      <c r="Y14" s="59">
        <f t="shared" si="0"/>
        <v>253</v>
      </c>
      <c r="Z14" s="2"/>
      <c r="AA14" s="167"/>
      <c r="AB14" s="26"/>
    </row>
    <row r="15" spans="1:28" ht="15.95" customHeight="1">
      <c r="A15" s="168"/>
      <c r="B15" s="24"/>
      <c r="C15" s="53" t="s">
        <v>17</v>
      </c>
      <c r="D15" s="8">
        <f>'ENERO ok'!D15+' FEBRE'!D15+MARZO!D15+ABRIL!D15+MAYO!D15+JUNIO!D15</f>
        <v>49</v>
      </c>
      <c r="E15" s="8">
        <f>'ENERO ok'!E15+' FEBRE'!E15+MARZO!E15+ABRIL!E15+MAYO!E15+JUNIO!E15</f>
        <v>32</v>
      </c>
      <c r="F15" s="8">
        <f>'ENERO ok'!F15+' FEBRE'!F15+MARZO!F15+ABRIL!F15+MAYO!F15+JUNIO!F15</f>
        <v>86</v>
      </c>
      <c r="G15" s="8">
        <f>'ENERO ok'!G15+' FEBRE'!G15+MARZO!G15+ABRIL!G15+MAYO!G15+JUNIO!G15</f>
        <v>48</v>
      </c>
      <c r="H15" s="8">
        <f>'ENERO ok'!H15+' FEBRE'!H15+MARZO!H15+ABRIL!H15+MAYO!H15+JUNIO!H15</f>
        <v>8</v>
      </c>
      <c r="I15" s="8">
        <f>'ENERO ok'!I15+' FEBRE'!I15+MARZO!I15+ABRIL!I15+MAYO!I15+JUNIO!I15</f>
        <v>3</v>
      </c>
      <c r="J15" s="8">
        <f>'ENERO ok'!J15+' FEBRE'!J15+MARZO!J15+ABRIL!J15+MAYO!J15+JUNIO!J15</f>
        <v>6</v>
      </c>
      <c r="K15" s="8">
        <f>'ENERO ok'!K15+' FEBRE'!K15+MARZO!K15+ABRIL!K15+MAYO!K15+JUNIO!K15</f>
        <v>1</v>
      </c>
      <c r="L15" s="8">
        <f>'ENERO ok'!L15+' FEBRE'!L15+MARZO!L15+ABRIL!L15+MAYO!L15+JUNIO!L15</f>
        <v>13</v>
      </c>
      <c r="M15" s="8">
        <f>'ENERO ok'!M15+' FEBRE'!M15+MARZO!M15+ABRIL!M15+MAYO!M15+JUNIO!M15</f>
        <v>1</v>
      </c>
      <c r="N15" s="8">
        <f>'ENERO ok'!N15+' FEBRE'!N15+MARZO!N15+ABRIL!N15+MAYO!N15+JUNIO!N15</f>
        <v>0</v>
      </c>
      <c r="O15" s="8">
        <f>'ENERO ok'!O15+' FEBRE'!O15+MARZO!O15+ABRIL!O15+MAYO!O15+JUNIO!O15</f>
        <v>0</v>
      </c>
      <c r="P15" s="8">
        <f>'ENERO ok'!P15+' FEBRE'!P15+MARZO!P15+ABRIL!P15+MAYO!P15+JUNIO!P15</f>
        <v>2</v>
      </c>
      <c r="Q15" s="8">
        <f>'ENERO ok'!Q15+' FEBRE'!Q15+MARZO!Q15+ABRIL!Q15+MAYO!Q15+JUNIO!Q15</f>
        <v>2</v>
      </c>
      <c r="R15" s="8">
        <f>'ENERO ok'!R15+' FEBRE'!R15+MARZO!R15+ABRIL!R15+MAYO!R15+JUNIO!R15</f>
        <v>3</v>
      </c>
      <c r="S15" s="8">
        <f>'ENERO ok'!S15+' FEBRE'!S15+MARZO!S15+ABRIL!S15+MAYO!S15+JUNIO!S15</f>
        <v>2</v>
      </c>
      <c r="T15" s="8">
        <f>'ENERO ok'!T15+' FEBRE'!T15+MARZO!T15+ABRIL!T15+MAYO!T15+JUNIO!T15</f>
        <v>0</v>
      </c>
      <c r="U15" s="8">
        <f>'ENERO ok'!U15+' FEBRE'!U15+MARZO!U15+ABRIL!U15+MAYO!U15+JUNIO!U15</f>
        <v>0</v>
      </c>
      <c r="V15" s="8">
        <f>'ENERO ok'!V15+' FEBRE'!V15+MARZO!V15+ABRIL!V15+MAYO!V15+JUNIO!V15</f>
        <v>0</v>
      </c>
      <c r="W15" s="8">
        <f>'ENERO ok'!W15+' FEBRE'!W15+MARZO!W15+ABRIL!W15+MAYO!W15+JUNIO!W15</f>
        <v>0</v>
      </c>
      <c r="X15" s="58">
        <f t="shared" si="0"/>
        <v>167</v>
      </c>
      <c r="Y15" s="59">
        <f t="shared" si="0"/>
        <v>89</v>
      </c>
      <c r="Z15" s="2"/>
      <c r="AA15" s="167"/>
      <c r="AB15" s="26"/>
    </row>
    <row r="16" spans="1:28" ht="15.95" customHeight="1">
      <c r="A16" s="168"/>
      <c r="B16" s="24"/>
      <c r="C16" s="53" t="s">
        <v>18</v>
      </c>
      <c r="D16" s="8">
        <f>'ENERO ok'!D16+' FEBRE'!D16+MARZO!D16+ABRIL!D16+MAYO!D16+JUNIO!D16</f>
        <v>50</v>
      </c>
      <c r="E16" s="8">
        <f>'ENERO ok'!E16+' FEBRE'!E16+MARZO!E16+ABRIL!E16+MAYO!E16+JUNIO!E16</f>
        <v>13</v>
      </c>
      <c r="F16" s="8">
        <f>'ENERO ok'!F16+' FEBRE'!F16+MARZO!F16+ABRIL!F16+MAYO!F16+JUNIO!F16</f>
        <v>263</v>
      </c>
      <c r="G16" s="8">
        <f>'ENERO ok'!G16+' FEBRE'!G16+MARZO!G16+ABRIL!G16+MAYO!G16+JUNIO!G16</f>
        <v>53</v>
      </c>
      <c r="H16" s="8">
        <f>'ENERO ok'!H16+' FEBRE'!H16+MARZO!H16+ABRIL!H16+MAYO!H16+JUNIO!H16</f>
        <v>15</v>
      </c>
      <c r="I16" s="8">
        <f>'ENERO ok'!I16+' FEBRE'!I16+MARZO!I16+ABRIL!I16+MAYO!I16+JUNIO!I16</f>
        <v>1</v>
      </c>
      <c r="J16" s="8">
        <f>'ENERO ok'!J16+' FEBRE'!J16+MARZO!J16+ABRIL!J16+MAYO!J16+JUNIO!J16</f>
        <v>20</v>
      </c>
      <c r="K16" s="8">
        <f>'ENERO ok'!K16+' FEBRE'!K16+MARZO!K16+ABRIL!K16+MAYO!K16+JUNIO!K16</f>
        <v>3</v>
      </c>
      <c r="L16" s="8">
        <f>'ENERO ok'!L16+' FEBRE'!L16+MARZO!L16+ABRIL!L16+MAYO!L16+JUNIO!L16</f>
        <v>25</v>
      </c>
      <c r="M16" s="8">
        <f>'ENERO ok'!M16+' FEBRE'!M16+MARZO!M16+ABRIL!M16+MAYO!M16+JUNIO!M16</f>
        <v>3</v>
      </c>
      <c r="N16" s="8">
        <f>'ENERO ok'!N16+' FEBRE'!N16+MARZO!N16+ABRIL!N16+MAYO!N16+JUNIO!N16</f>
        <v>0</v>
      </c>
      <c r="O16" s="8">
        <f>'ENERO ok'!O16+' FEBRE'!O16+MARZO!O16+ABRIL!O16+MAYO!O16+JUNIO!O16</f>
        <v>0</v>
      </c>
      <c r="P16" s="8">
        <f>'ENERO ok'!P16+' FEBRE'!P16+MARZO!P16+ABRIL!P16+MAYO!P16+JUNIO!P16</f>
        <v>30</v>
      </c>
      <c r="Q16" s="8">
        <f>'ENERO ok'!Q16+' FEBRE'!Q16+MARZO!Q16+ABRIL!Q16+MAYO!Q16+JUNIO!Q16</f>
        <v>3</v>
      </c>
      <c r="R16" s="8">
        <f>'ENERO ok'!R16+' FEBRE'!R16+MARZO!R16+ABRIL!R16+MAYO!R16+JUNIO!R16</f>
        <v>32</v>
      </c>
      <c r="S16" s="8">
        <f>'ENERO ok'!S16+' FEBRE'!S16+MARZO!S16+ABRIL!S16+MAYO!S16+JUNIO!S16</f>
        <v>1</v>
      </c>
      <c r="T16" s="8">
        <f>'ENERO ok'!T16+' FEBRE'!T16+MARZO!T16+ABRIL!T16+MAYO!T16+JUNIO!T16</f>
        <v>20</v>
      </c>
      <c r="U16" s="8">
        <f>'ENERO ok'!U16+' FEBRE'!U16+MARZO!U16+ABRIL!U16+MAYO!U16+JUNIO!U16</f>
        <v>0</v>
      </c>
      <c r="V16" s="8">
        <f>'ENERO ok'!V16+' FEBRE'!V16+MARZO!V16+ABRIL!V16+MAYO!V16+JUNIO!V16</f>
        <v>12</v>
      </c>
      <c r="W16" s="8">
        <f>'ENERO ok'!W16+' FEBRE'!W16+MARZO!W16+ABRIL!W16+MAYO!W16+JUNIO!W16</f>
        <v>0</v>
      </c>
      <c r="X16" s="58">
        <f t="shared" si="0"/>
        <v>467</v>
      </c>
      <c r="Y16" s="59">
        <f t="shared" si="0"/>
        <v>77</v>
      </c>
      <c r="Z16" s="2"/>
      <c r="AA16" s="167"/>
      <c r="AB16" s="26"/>
    </row>
    <row r="17" spans="1:30" ht="15.95" customHeight="1">
      <c r="A17" s="168"/>
      <c r="B17" s="24"/>
      <c r="C17" s="53" t="s">
        <v>19</v>
      </c>
      <c r="D17" s="8">
        <f>'ENERO ok'!D17+' FEBRE'!D17+MARZO!D17+ABRIL!D17+MAYO!D17+JUNIO!D17</f>
        <v>117</v>
      </c>
      <c r="E17" s="8">
        <f>'ENERO ok'!E17+' FEBRE'!E17+MARZO!E17+ABRIL!E17+MAYO!E17+JUNIO!E17</f>
        <v>2</v>
      </c>
      <c r="F17" s="8">
        <f>'ENERO ok'!F17+' FEBRE'!F17+MARZO!F17+ABRIL!F17+MAYO!F17+JUNIO!F17</f>
        <v>125</v>
      </c>
      <c r="G17" s="8">
        <f>'ENERO ok'!G17+' FEBRE'!G17+MARZO!G17+ABRIL!G17+MAYO!G17+JUNIO!G17</f>
        <v>2</v>
      </c>
      <c r="H17" s="8">
        <f>'ENERO ok'!H17+' FEBRE'!H17+MARZO!H17+ABRIL!H17+MAYO!H17+JUNIO!H17</f>
        <v>2</v>
      </c>
      <c r="I17" s="8">
        <f>'ENERO ok'!I17+' FEBRE'!I17+MARZO!I17+ABRIL!I17+MAYO!I17+JUNIO!I17</f>
        <v>0</v>
      </c>
      <c r="J17" s="8">
        <f>'ENERO ok'!J17+' FEBRE'!J17+MARZO!J17+ABRIL!J17+MAYO!J17+JUNIO!J17</f>
        <v>1</v>
      </c>
      <c r="K17" s="8">
        <f>'ENERO ok'!K17+' FEBRE'!K17+MARZO!K17+ABRIL!K17+MAYO!K17+JUNIO!K17</f>
        <v>0</v>
      </c>
      <c r="L17" s="8">
        <f>'ENERO ok'!L17+' FEBRE'!L17+MARZO!L17+ABRIL!L17+MAYO!L17+JUNIO!L17</f>
        <v>1</v>
      </c>
      <c r="M17" s="8">
        <f>'ENERO ok'!M17+' FEBRE'!M17+MARZO!M17+ABRIL!M17+MAYO!M17+JUNIO!M17</f>
        <v>0</v>
      </c>
      <c r="N17" s="8">
        <f>'ENERO ok'!N17+' FEBRE'!N17+MARZO!N17+ABRIL!N17+MAYO!N17+JUNIO!N17</f>
        <v>0</v>
      </c>
      <c r="O17" s="8">
        <f>'ENERO ok'!O17+' FEBRE'!O17+MARZO!O17+ABRIL!O17+MAYO!O17+JUNIO!O17</f>
        <v>0</v>
      </c>
      <c r="P17" s="8">
        <f>'ENERO ok'!P17+' FEBRE'!P17+MARZO!P17+ABRIL!P17+MAYO!P17+JUNIO!P17</f>
        <v>3</v>
      </c>
      <c r="Q17" s="8">
        <f>'ENERO ok'!Q17+' FEBRE'!Q17+MARZO!Q17+ABRIL!Q17+MAYO!Q17+JUNIO!Q17</f>
        <v>1</v>
      </c>
      <c r="R17" s="8">
        <f>'ENERO ok'!R17+' FEBRE'!R17+MARZO!R17+ABRIL!R17+MAYO!R17+JUNIO!R17</f>
        <v>3</v>
      </c>
      <c r="S17" s="8">
        <f>'ENERO ok'!S17+' FEBRE'!S17+MARZO!S17+ABRIL!S17+MAYO!S17+JUNIO!S17</f>
        <v>0</v>
      </c>
      <c r="T17" s="8">
        <f>'ENERO ok'!T17+' FEBRE'!T17+MARZO!T17+ABRIL!T17+MAYO!T17+JUNIO!T17</f>
        <v>1</v>
      </c>
      <c r="U17" s="8">
        <f>'ENERO ok'!U17+' FEBRE'!U17+MARZO!U17+ABRIL!U17+MAYO!U17+JUNIO!U17</f>
        <v>0</v>
      </c>
      <c r="V17" s="8">
        <f>'ENERO ok'!V17+' FEBRE'!V17+MARZO!V17+ABRIL!V17+MAYO!V17+JUNIO!V17</f>
        <v>3</v>
      </c>
      <c r="W17" s="8">
        <f>'ENERO ok'!W17+' FEBRE'!W17+MARZO!W17+ABRIL!W17+MAYO!W17+JUNIO!W17</f>
        <v>0</v>
      </c>
      <c r="X17" s="58">
        <f t="shared" si="0"/>
        <v>256</v>
      </c>
      <c r="Y17" s="59">
        <f t="shared" si="0"/>
        <v>5</v>
      </c>
      <c r="Z17" s="2"/>
      <c r="AA17" s="167"/>
      <c r="AB17" s="26"/>
    </row>
    <row r="18" spans="1:30" ht="15.95" customHeight="1">
      <c r="A18" s="168"/>
      <c r="B18" s="24"/>
      <c r="C18" s="53" t="s">
        <v>20</v>
      </c>
      <c r="D18" s="8">
        <f>'ENERO ok'!D18+' FEBRE'!D18+MARZO!D18+ABRIL!D18+MAYO!D18+JUNIO!D18</f>
        <v>0</v>
      </c>
      <c r="E18" s="8">
        <f>'ENERO ok'!E18+' FEBRE'!E18+MARZO!E18+ABRIL!E18+MAYO!E18+JUNIO!E18</f>
        <v>0</v>
      </c>
      <c r="F18" s="8">
        <f>'ENERO ok'!F18+' FEBRE'!F18+MARZO!F18+ABRIL!F18+MAYO!F18+JUNIO!F18</f>
        <v>10</v>
      </c>
      <c r="G18" s="8">
        <f>'ENERO ok'!G18+' FEBRE'!G18+MARZO!G18+ABRIL!G18+MAYO!G18+JUNIO!G18</f>
        <v>0</v>
      </c>
      <c r="H18" s="8">
        <f>'ENERO ok'!H18+' FEBRE'!H18+MARZO!H18+ABRIL!H18+MAYO!H18+JUNIO!H18</f>
        <v>2</v>
      </c>
      <c r="I18" s="8">
        <f>'ENERO ok'!I18+' FEBRE'!I18+MARZO!I18+ABRIL!I18+MAYO!I18+JUNIO!I18</f>
        <v>0</v>
      </c>
      <c r="J18" s="8">
        <f>'ENERO ok'!J18+' FEBRE'!J18+MARZO!J18+ABRIL!J18+MAYO!J18+JUNIO!J18</f>
        <v>1</v>
      </c>
      <c r="K18" s="8">
        <f>'ENERO ok'!K18+' FEBRE'!K18+MARZO!K18+ABRIL!K18+MAYO!K18+JUNIO!K18</f>
        <v>0</v>
      </c>
      <c r="L18" s="8">
        <f>'ENERO ok'!L18+' FEBRE'!L18+MARZO!L18+ABRIL!L18+MAYO!L18+JUNIO!L18</f>
        <v>0</v>
      </c>
      <c r="M18" s="8">
        <f>'ENERO ok'!M18+' FEBRE'!M18+MARZO!M18+ABRIL!M18+MAYO!M18+JUNIO!M18</f>
        <v>0</v>
      </c>
      <c r="N18" s="8">
        <f>'ENERO ok'!N18+' FEBRE'!N18+MARZO!N18+ABRIL!N18+MAYO!N18+JUNIO!N18</f>
        <v>0</v>
      </c>
      <c r="O18" s="8">
        <f>'ENERO ok'!O18+' FEBRE'!O18+MARZO!O18+ABRIL!O18+MAYO!O18+JUNIO!O18</f>
        <v>0</v>
      </c>
      <c r="P18" s="8">
        <f>'ENERO ok'!P18+' FEBRE'!P18+MARZO!P18+ABRIL!P18+MAYO!P18+JUNIO!P18</f>
        <v>2</v>
      </c>
      <c r="Q18" s="8">
        <f>'ENERO ok'!Q18+' FEBRE'!Q18+MARZO!Q18+ABRIL!Q18+MAYO!Q18+JUNIO!Q18</f>
        <v>0</v>
      </c>
      <c r="R18" s="8">
        <f>'ENERO ok'!R18+' FEBRE'!R18+MARZO!R18+ABRIL!R18+MAYO!R18+JUNIO!R18</f>
        <v>5</v>
      </c>
      <c r="S18" s="8">
        <f>'ENERO ok'!S18+' FEBRE'!S18+MARZO!S18+ABRIL!S18+MAYO!S18+JUNIO!S18</f>
        <v>1</v>
      </c>
      <c r="T18" s="8">
        <f>'ENERO ok'!T18+' FEBRE'!T18+MARZO!T18+ABRIL!T18+MAYO!T18+JUNIO!T18</f>
        <v>2</v>
      </c>
      <c r="U18" s="8">
        <f>'ENERO ok'!U18+' FEBRE'!U18+MARZO!U18+ABRIL!U18+MAYO!U18+JUNIO!U18</f>
        <v>0</v>
      </c>
      <c r="V18" s="8">
        <f>'ENERO ok'!V18+' FEBRE'!V18+MARZO!V18+ABRIL!V18+MAYO!V18+JUNIO!V18</f>
        <v>1</v>
      </c>
      <c r="W18" s="8">
        <f>'ENERO ok'!W18+' FEBRE'!W18+MARZO!W18+ABRIL!W18+MAYO!W18+JUNIO!W18</f>
        <v>0</v>
      </c>
      <c r="X18" s="58">
        <f t="shared" si="0"/>
        <v>23</v>
      </c>
      <c r="Y18" s="59">
        <f t="shared" si="0"/>
        <v>1</v>
      </c>
      <c r="Z18" s="2"/>
      <c r="AA18" s="167"/>
      <c r="AB18" s="26"/>
    </row>
    <row r="19" spans="1:30" ht="15.95" customHeight="1">
      <c r="A19" s="168"/>
      <c r="B19" s="24"/>
      <c r="C19" s="53" t="s">
        <v>21</v>
      </c>
      <c r="D19" s="8">
        <f>'ENERO ok'!D19+' FEBRE'!D19+MARZO!D19+ABRIL!D19+MAYO!D19+JUNIO!D19</f>
        <v>290</v>
      </c>
      <c r="E19" s="8">
        <f>'ENERO ok'!E19+' FEBRE'!E19+MARZO!E19+ABRIL!E19+MAYO!E19+JUNIO!E19</f>
        <v>18</v>
      </c>
      <c r="F19" s="8">
        <f>'ENERO ok'!F19+' FEBRE'!F19+MARZO!F19+ABRIL!F19+MAYO!F19+JUNIO!F19</f>
        <v>474</v>
      </c>
      <c r="G19" s="8">
        <f>'ENERO ok'!G19+' FEBRE'!G19+MARZO!G19+ABRIL!G19+MAYO!G19+JUNIO!G19</f>
        <v>23</v>
      </c>
      <c r="H19" s="8">
        <f>'ENERO ok'!H19+' FEBRE'!H19+MARZO!H19+ABRIL!H19+MAYO!H19+JUNIO!H19</f>
        <v>44</v>
      </c>
      <c r="I19" s="8">
        <f>'ENERO ok'!I19+' FEBRE'!I19+MARZO!I19+ABRIL!I19+MAYO!I19+JUNIO!I19</f>
        <v>7</v>
      </c>
      <c r="J19" s="8">
        <f>'ENERO ok'!J19+' FEBRE'!J19+MARZO!J19+ABRIL!J19+MAYO!J19+JUNIO!J19</f>
        <v>11</v>
      </c>
      <c r="K19" s="8">
        <f>'ENERO ok'!K19+' FEBRE'!K19+MARZO!K19+ABRIL!K19+MAYO!K19+JUNIO!K19</f>
        <v>4</v>
      </c>
      <c r="L19" s="8">
        <f>'ENERO ok'!L19+' FEBRE'!L19+MARZO!L19+ABRIL!L19+MAYO!L19+JUNIO!L19</f>
        <v>34</v>
      </c>
      <c r="M19" s="8">
        <f>'ENERO ok'!M19+' FEBRE'!M19+MARZO!M19+ABRIL!M19+MAYO!M19+JUNIO!M19</f>
        <v>1</v>
      </c>
      <c r="N19" s="8">
        <f>'ENERO ok'!N19+' FEBRE'!N19+MARZO!N19+ABRIL!N19+MAYO!N19+JUNIO!N19</f>
        <v>4</v>
      </c>
      <c r="O19" s="8">
        <f>'ENERO ok'!O19+' FEBRE'!O19+MARZO!O19+ABRIL!O19+MAYO!O19+JUNIO!O19</f>
        <v>1</v>
      </c>
      <c r="P19" s="8">
        <f>'ENERO ok'!P19+' FEBRE'!P19+MARZO!P19+ABRIL!P19+MAYO!P19+JUNIO!P19</f>
        <v>9</v>
      </c>
      <c r="Q19" s="8">
        <f>'ENERO ok'!Q19+' FEBRE'!Q19+MARZO!Q19+ABRIL!Q19+MAYO!Q19+JUNIO!Q19</f>
        <v>3</v>
      </c>
      <c r="R19" s="8">
        <f>'ENERO ok'!R19+' FEBRE'!R19+MARZO!R19+ABRIL!R19+MAYO!R19+JUNIO!R19</f>
        <v>30</v>
      </c>
      <c r="S19" s="8">
        <f>'ENERO ok'!S19+' FEBRE'!S19+MARZO!S19+ABRIL!S19+MAYO!S19+JUNIO!S19</f>
        <v>1</v>
      </c>
      <c r="T19" s="8">
        <f>'ENERO ok'!T19+' FEBRE'!T19+MARZO!T19+ABRIL!T19+MAYO!T19+JUNIO!T19</f>
        <v>14</v>
      </c>
      <c r="U19" s="8">
        <f>'ENERO ok'!U19+' FEBRE'!U19+MARZO!U19+ABRIL!U19+MAYO!U19+JUNIO!U19</f>
        <v>2</v>
      </c>
      <c r="V19" s="8">
        <f>'ENERO ok'!V19+' FEBRE'!V19+MARZO!V19+ABRIL!V19+MAYO!V19+JUNIO!V19</f>
        <v>34</v>
      </c>
      <c r="W19" s="8">
        <f>'ENERO ok'!W19+' FEBRE'!W19+MARZO!W19+ABRIL!W19+MAYO!W19+JUNIO!W19</f>
        <v>10</v>
      </c>
      <c r="X19" s="58">
        <f t="shared" si="0"/>
        <v>944</v>
      </c>
      <c r="Y19" s="59">
        <f t="shared" si="0"/>
        <v>70</v>
      </c>
      <c r="Z19" s="2"/>
      <c r="AA19" s="167"/>
      <c r="AB19" s="26"/>
    </row>
    <row r="20" spans="1:30" ht="15.95" customHeight="1" thickBot="1">
      <c r="A20" s="168"/>
      <c r="B20" s="24"/>
      <c r="C20" s="55" t="s">
        <v>22</v>
      </c>
      <c r="D20" s="8">
        <f>'ENERO ok'!D20+' FEBRE'!D20+MARZO!D20+ABRIL!D20+MAYO!D20+JUNIO!D20</f>
        <v>2</v>
      </c>
      <c r="E20" s="8">
        <f>'ENERO ok'!E20+' FEBRE'!E20+MARZO!E20+ABRIL!E20+MAYO!E20+JUNIO!E20</f>
        <v>1</v>
      </c>
      <c r="F20" s="8">
        <f>'ENERO ok'!F20+' FEBRE'!F20+MARZO!F20+ABRIL!F20+MAYO!F20+JUNIO!F20</f>
        <v>77</v>
      </c>
      <c r="G20" s="8">
        <f>'ENERO ok'!G20+' FEBRE'!G20+MARZO!G20+ABRIL!G20+MAYO!G20+JUNIO!G20</f>
        <v>8</v>
      </c>
      <c r="H20" s="8">
        <f>'ENERO ok'!H20+' FEBRE'!H20+MARZO!H20+ABRIL!H20+MAYO!H20+JUNIO!H20</f>
        <v>5</v>
      </c>
      <c r="I20" s="8">
        <f>'ENERO ok'!I20+' FEBRE'!I20+MARZO!I20+ABRIL!I20+MAYO!I20+JUNIO!I20</f>
        <v>3</v>
      </c>
      <c r="J20" s="8">
        <f>'ENERO ok'!J20+' FEBRE'!J20+MARZO!J20+ABRIL!J20+MAYO!J20+JUNIO!J20</f>
        <v>9</v>
      </c>
      <c r="K20" s="8">
        <f>'ENERO ok'!K20+' FEBRE'!K20+MARZO!K20+ABRIL!K20+MAYO!K20+JUNIO!K20</f>
        <v>3</v>
      </c>
      <c r="L20" s="8">
        <f>'ENERO ok'!L20+' FEBRE'!L20+MARZO!L20+ABRIL!L20+MAYO!L20+JUNIO!L20</f>
        <v>36</v>
      </c>
      <c r="M20" s="8">
        <f>'ENERO ok'!M20+' FEBRE'!M20+MARZO!M20+ABRIL!M20+MAYO!M20+JUNIO!M20</f>
        <v>2</v>
      </c>
      <c r="N20" s="8">
        <f>'ENERO ok'!N20+' FEBRE'!N20+MARZO!N20+ABRIL!N20+MAYO!N20+JUNIO!N20</f>
        <v>0</v>
      </c>
      <c r="O20" s="8">
        <f>'ENERO ok'!O20+' FEBRE'!O20+MARZO!O20+ABRIL!O20+MAYO!O20+JUNIO!O20</f>
        <v>0</v>
      </c>
      <c r="P20" s="8">
        <f>'ENERO ok'!P20+' FEBRE'!P20+MARZO!P20+ABRIL!P20+MAYO!P20+JUNIO!P20</f>
        <v>9</v>
      </c>
      <c r="Q20" s="8">
        <f>'ENERO ok'!Q20+' FEBRE'!Q20+MARZO!Q20+ABRIL!Q20+MAYO!Q20+JUNIO!Q20</f>
        <v>3</v>
      </c>
      <c r="R20" s="8">
        <f>'ENERO ok'!R20+' FEBRE'!R20+MARZO!R20+ABRIL!R20+MAYO!R20+JUNIO!R20</f>
        <v>5</v>
      </c>
      <c r="S20" s="8">
        <f>'ENERO ok'!S20+' FEBRE'!S20+MARZO!S20+ABRIL!S20+MAYO!S20+JUNIO!S20</f>
        <v>1</v>
      </c>
      <c r="T20" s="8">
        <f>'ENERO ok'!T20+' FEBRE'!T20+MARZO!T20+ABRIL!T20+MAYO!T20+JUNIO!T20</f>
        <v>6</v>
      </c>
      <c r="U20" s="8">
        <f>'ENERO ok'!U20+' FEBRE'!U20+MARZO!U20+ABRIL!U20+MAYO!U20+JUNIO!U20</f>
        <v>1</v>
      </c>
      <c r="V20" s="8">
        <f>'ENERO ok'!V20+' FEBRE'!V20+MARZO!V20+ABRIL!V20+MAYO!V20+JUNIO!V20</f>
        <v>3</v>
      </c>
      <c r="W20" s="8">
        <f>'ENERO ok'!W20+' FEBRE'!W20+MARZO!W20+ABRIL!W20+MAYO!W20+JUNIO!W20</f>
        <v>2</v>
      </c>
      <c r="X20" s="58">
        <f t="shared" si="0"/>
        <v>152</v>
      </c>
      <c r="Y20" s="59">
        <f t="shared" si="0"/>
        <v>24</v>
      </c>
      <c r="Z20" s="2"/>
      <c r="AA20" s="167"/>
      <c r="AB20" s="26"/>
    </row>
    <row r="21" spans="1:30" ht="15.75" thickBot="1">
      <c r="A21" s="168"/>
      <c r="B21" s="24"/>
      <c r="C21" s="31" t="s">
        <v>23</v>
      </c>
      <c r="D21" s="32">
        <f t="shared" ref="D21:Y21" si="1">SUM(D7:D20)</f>
        <v>898</v>
      </c>
      <c r="E21" s="32">
        <f t="shared" si="1"/>
        <v>318</v>
      </c>
      <c r="F21" s="32">
        <f t="shared" si="1"/>
        <v>2167</v>
      </c>
      <c r="G21" s="32">
        <f t="shared" si="1"/>
        <v>856</v>
      </c>
      <c r="H21" s="32">
        <f t="shared" si="1"/>
        <v>332</v>
      </c>
      <c r="I21" s="32">
        <f t="shared" si="1"/>
        <v>145</v>
      </c>
      <c r="J21" s="32">
        <f t="shared" si="1"/>
        <v>266</v>
      </c>
      <c r="K21" s="32">
        <f t="shared" si="1"/>
        <v>111</v>
      </c>
      <c r="L21" s="32">
        <f t="shared" si="1"/>
        <v>268</v>
      </c>
      <c r="M21" s="32">
        <f t="shared" si="1"/>
        <v>109</v>
      </c>
      <c r="N21" s="32">
        <f t="shared" si="1"/>
        <v>22</v>
      </c>
      <c r="O21" s="32">
        <f t="shared" si="1"/>
        <v>5</v>
      </c>
      <c r="P21" s="32">
        <f t="shared" si="1"/>
        <v>277</v>
      </c>
      <c r="Q21" s="32">
        <f t="shared" si="1"/>
        <v>152</v>
      </c>
      <c r="R21" s="32">
        <f t="shared" si="1"/>
        <v>420</v>
      </c>
      <c r="S21" s="32">
        <f t="shared" si="1"/>
        <v>230</v>
      </c>
      <c r="T21" s="32">
        <f t="shared" si="1"/>
        <v>157</v>
      </c>
      <c r="U21" s="32">
        <f t="shared" si="1"/>
        <v>51</v>
      </c>
      <c r="V21" s="32">
        <f t="shared" si="1"/>
        <v>187</v>
      </c>
      <c r="W21" s="57">
        <f t="shared" si="1"/>
        <v>90</v>
      </c>
      <c r="X21" s="76">
        <f t="shared" si="1"/>
        <v>4994</v>
      </c>
      <c r="Y21" s="51">
        <f t="shared" si="1"/>
        <v>2067</v>
      </c>
      <c r="Z21" s="2"/>
      <c r="AA21" s="167"/>
      <c r="AB21" s="26"/>
    </row>
    <row r="22" spans="1:30" ht="15.75" thickBot="1">
      <c r="A22" s="168"/>
      <c r="B22" s="24"/>
      <c r="C22" s="33" t="s">
        <v>34</v>
      </c>
      <c r="D22" s="131">
        <f>+(E21/D21)</f>
        <v>0.35412026726057905</v>
      </c>
      <c r="E22" s="132"/>
      <c r="F22" s="131">
        <f>+(G21/F21)</f>
        <v>0.395016151361329</v>
      </c>
      <c r="G22" s="132"/>
      <c r="H22" s="131">
        <f>+(I21/H21)</f>
        <v>0.43674698795180722</v>
      </c>
      <c r="I22" s="132"/>
      <c r="J22" s="131">
        <f>+(K21/J21)</f>
        <v>0.41729323308270677</v>
      </c>
      <c r="K22" s="132"/>
      <c r="L22" s="131">
        <f>+(M21/L21)</f>
        <v>0.40671641791044777</v>
      </c>
      <c r="M22" s="132"/>
      <c r="N22" s="131">
        <f>+(O21/N21)</f>
        <v>0.22727272727272727</v>
      </c>
      <c r="O22" s="132"/>
      <c r="P22" s="131">
        <f>+(Q21/P21)</f>
        <v>0.54873646209386284</v>
      </c>
      <c r="Q22" s="132"/>
      <c r="R22" s="131">
        <f>+(S21/R21)</f>
        <v>0.54761904761904767</v>
      </c>
      <c r="S22" s="132"/>
      <c r="T22" s="131">
        <f>+(U21/T21)</f>
        <v>0.32484076433121017</v>
      </c>
      <c r="U22" s="132"/>
      <c r="V22" s="131">
        <f>+(W21/V21)</f>
        <v>0.48128342245989303</v>
      </c>
      <c r="W22" s="164"/>
      <c r="X22" s="165">
        <f>+(Y21/X21)</f>
        <v>0.41389667601121344</v>
      </c>
      <c r="Y22" s="132"/>
      <c r="Z22" s="2"/>
      <c r="AA22" s="167"/>
      <c r="AB22" s="26"/>
    </row>
    <row r="23" spans="1:30" ht="13.5" thickBot="1">
      <c r="A23" s="168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67"/>
      <c r="AB23" s="26"/>
    </row>
    <row r="24" spans="1:30" ht="13.5" thickBot="1">
      <c r="A24" s="168"/>
      <c r="B24" s="24"/>
      <c r="C24" s="148" t="s">
        <v>0</v>
      </c>
      <c r="D24" s="139" t="s">
        <v>37</v>
      </c>
      <c r="E24" s="140"/>
      <c r="F24" s="113" t="s">
        <v>52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51" t="s">
        <v>23</v>
      </c>
      <c r="W24" s="152"/>
      <c r="X24" s="15"/>
      <c r="Y24" s="15"/>
      <c r="Z24" s="15"/>
      <c r="AA24" s="167"/>
      <c r="AB24" s="26"/>
    </row>
    <row r="25" spans="1:30" ht="13.5" thickBot="1">
      <c r="A25" s="168"/>
      <c r="B25" s="24"/>
      <c r="C25" s="161"/>
      <c r="D25" s="141"/>
      <c r="E25" s="142"/>
      <c r="F25" s="137" t="s">
        <v>25</v>
      </c>
      <c r="G25" s="138"/>
      <c r="H25" s="137" t="s">
        <v>24</v>
      </c>
      <c r="I25" s="138"/>
      <c r="J25" s="137" t="s">
        <v>26</v>
      </c>
      <c r="K25" s="138"/>
      <c r="L25" s="137" t="s">
        <v>27</v>
      </c>
      <c r="M25" s="138"/>
      <c r="N25" s="137" t="s">
        <v>28</v>
      </c>
      <c r="O25" s="138"/>
      <c r="P25" s="137" t="s">
        <v>29</v>
      </c>
      <c r="Q25" s="138"/>
      <c r="R25" s="137" t="s">
        <v>30</v>
      </c>
      <c r="S25" s="138"/>
      <c r="T25" s="137" t="s">
        <v>31</v>
      </c>
      <c r="U25" s="144"/>
      <c r="V25" s="153"/>
      <c r="W25" s="154"/>
      <c r="X25" s="15"/>
      <c r="Y25" s="15"/>
      <c r="Z25" s="15"/>
      <c r="AA25" s="167"/>
      <c r="AB25" s="26"/>
    </row>
    <row r="26" spans="1:30" ht="13.5" thickBot="1">
      <c r="A26" s="168"/>
      <c r="B26" s="24"/>
      <c r="C26" s="162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74" t="s">
        <v>33</v>
      </c>
      <c r="V26" s="50" t="s">
        <v>32</v>
      </c>
      <c r="W26" s="50" t="s">
        <v>33</v>
      </c>
      <c r="X26" s="15"/>
      <c r="Y26" s="15"/>
      <c r="Z26" s="15"/>
      <c r="AA26" s="167"/>
      <c r="AB26" s="26"/>
    </row>
    <row r="27" spans="1:30" ht="15.95" customHeight="1">
      <c r="A27" s="168"/>
      <c r="B27" s="24"/>
      <c r="C27" s="52" t="s">
        <v>10</v>
      </c>
      <c r="D27" s="8">
        <f t="shared" ref="D27:E39" si="2">(X7)</f>
        <v>199</v>
      </c>
      <c r="E27" s="8">
        <f t="shared" si="2"/>
        <v>35</v>
      </c>
      <c r="F27" s="7">
        <f>'ENERO ok'!F27+' FEBRE'!F27+MARZO!F27+ABRIL!F27+MAYO!F27+JUNIO!F27</f>
        <v>12</v>
      </c>
      <c r="G27" s="7">
        <f>'ENERO ok'!G27+' FEBRE'!G27+MARZO!G27+ABRIL!G27+MAYO!G27+JUNIO!G27</f>
        <v>3</v>
      </c>
      <c r="H27" s="7">
        <f>'ENERO ok'!H27+' FEBRE'!H27+MARZO!H27+ABRIL!H27+MAYO!H27+JUNIO!H27</f>
        <v>31</v>
      </c>
      <c r="I27" s="7">
        <f>'ENERO ok'!I27+' FEBRE'!I27+MARZO!I27+ABRIL!I27+MAYO!I27+JUNIO!I27</f>
        <v>5</v>
      </c>
      <c r="J27" s="7">
        <f>'ENERO ok'!J27+' FEBRE'!J27+MARZO!J27+ABRIL!J27+MAYO!J27+JUNIO!J27</f>
        <v>1</v>
      </c>
      <c r="K27" s="7">
        <f>'ENERO ok'!K27+' FEBRE'!K27+MARZO!K27+ABRIL!K27+MAYO!K27+JUNIO!K27</f>
        <v>0</v>
      </c>
      <c r="L27" s="7">
        <f>'ENERO ok'!L27+' FEBRE'!L27+MARZO!L27+ABRIL!L27+MAYO!L27+JUNIO!L27</f>
        <v>6</v>
      </c>
      <c r="M27" s="7">
        <f>'ENERO ok'!M27+' FEBRE'!M27+MARZO!M27+ABRIL!M27+MAYO!M27+JUNIO!M27</f>
        <v>1</v>
      </c>
      <c r="N27" s="7">
        <f>'ENERO ok'!N27+' FEBRE'!N27+MARZO!N27+ABRIL!N27+MAYO!N27+JUNIO!N27</f>
        <v>61</v>
      </c>
      <c r="O27" s="7">
        <f>'ENERO ok'!O27+' FEBRE'!O27+MARZO!O27+ABRIL!O27+MAYO!O27+JUNIO!O27</f>
        <v>26</v>
      </c>
      <c r="P27" s="7">
        <f>'ENERO ok'!P27+' FEBRE'!P27+MARZO!P27+ABRIL!P27+MAYO!P27+JUNIO!P27</f>
        <v>35</v>
      </c>
      <c r="Q27" s="7">
        <f>'ENERO ok'!Q27+' FEBRE'!Q27+MARZO!Q27+ABRIL!Q27+MAYO!Q27+JUNIO!Q27</f>
        <v>10</v>
      </c>
      <c r="R27" s="7">
        <f>'ENERO ok'!R27+' FEBRE'!R27+MARZO!R27+ABRIL!R27+MAYO!R27+JUNIO!R27</f>
        <v>0</v>
      </c>
      <c r="S27" s="7">
        <f>'ENERO ok'!S27+' FEBRE'!S27+MARZO!S27+ABRIL!S27+MAYO!S27+JUNIO!S27</f>
        <v>0</v>
      </c>
      <c r="T27" s="7">
        <f>'ENERO ok'!T27+' FEBRE'!T27+MARZO!T27+ABRIL!T27+MAYO!T27+JUNIO!T27</f>
        <v>3</v>
      </c>
      <c r="U27" s="7">
        <f>'ENERO ok'!U27+' FEBRE'!U27+MARZO!U27+ABRIL!U27+MAYO!U27+JUNIO!U27</f>
        <v>2</v>
      </c>
      <c r="V27" s="47">
        <f t="shared" ref="V27:W40" si="3">(D27+F27+H27+J27+L27+N27+P27+R27+T27)</f>
        <v>348</v>
      </c>
      <c r="W27" s="47">
        <f>(E27+G27+I27+K27+M27+O27+Q27+S27+U27)</f>
        <v>82</v>
      </c>
      <c r="X27" s="15"/>
      <c r="Y27" s="15"/>
      <c r="Z27" s="39"/>
      <c r="AA27" s="167"/>
      <c r="AB27" s="26"/>
      <c r="AC27" s="46">
        <f>(W27/V27)</f>
        <v>0.23563218390804597</v>
      </c>
    </row>
    <row r="28" spans="1:30" ht="15.95" customHeight="1">
      <c r="A28" s="168"/>
      <c r="B28" s="24"/>
      <c r="C28" s="53" t="s">
        <v>11</v>
      </c>
      <c r="D28" s="8">
        <f t="shared" si="2"/>
        <v>178</v>
      </c>
      <c r="E28" s="8">
        <f t="shared" si="2"/>
        <v>114</v>
      </c>
      <c r="F28" s="7">
        <f>'ENERO ok'!F28+' FEBRE'!F28+MARZO!F28+ABRIL!F28+MAYO!F28+JUNIO!F28</f>
        <v>45</v>
      </c>
      <c r="G28" s="7">
        <f>'ENERO ok'!G28+' FEBRE'!G28+MARZO!G28+ABRIL!G28+MAYO!G28+JUNIO!G28</f>
        <v>24</v>
      </c>
      <c r="H28" s="7">
        <f>'ENERO ok'!H28+' FEBRE'!H28+MARZO!H28+ABRIL!H28+MAYO!H28+JUNIO!H28</f>
        <v>26</v>
      </c>
      <c r="I28" s="7">
        <f>'ENERO ok'!I28+' FEBRE'!I28+MARZO!I28+ABRIL!I28+MAYO!I28+JUNIO!I28</f>
        <v>10</v>
      </c>
      <c r="J28" s="7">
        <f>'ENERO ok'!J28+' FEBRE'!J28+MARZO!J28+ABRIL!J28+MAYO!J28+JUNIO!J28</f>
        <v>5</v>
      </c>
      <c r="K28" s="7">
        <f>'ENERO ok'!K28+' FEBRE'!K28+MARZO!K28+ABRIL!K28+MAYO!K28+JUNIO!K28</f>
        <v>3</v>
      </c>
      <c r="L28" s="7">
        <f>'ENERO ok'!L28+' FEBRE'!L28+MARZO!L28+ABRIL!L28+MAYO!L28+JUNIO!L28</f>
        <v>2</v>
      </c>
      <c r="M28" s="7">
        <f>'ENERO ok'!M28+' FEBRE'!M28+MARZO!M28+ABRIL!M28+MAYO!M28+JUNIO!M28</f>
        <v>1</v>
      </c>
      <c r="N28" s="7">
        <f>'ENERO ok'!N28+' FEBRE'!N28+MARZO!N28+ABRIL!N28+MAYO!N28+JUNIO!N28</f>
        <v>11</v>
      </c>
      <c r="O28" s="7">
        <f>'ENERO ok'!O28+' FEBRE'!O28+MARZO!O28+ABRIL!O28+MAYO!O28+JUNIO!O28</f>
        <v>2</v>
      </c>
      <c r="P28" s="7">
        <f>'ENERO ok'!P28+' FEBRE'!P28+MARZO!P28+ABRIL!P28+MAYO!P28+JUNIO!P28</f>
        <v>7</v>
      </c>
      <c r="Q28" s="7">
        <f>'ENERO ok'!Q28+' FEBRE'!Q28+MARZO!Q28+ABRIL!Q28+MAYO!Q28+JUNIO!Q28</f>
        <v>4</v>
      </c>
      <c r="R28" s="7">
        <f>'ENERO ok'!R28+' FEBRE'!R28+MARZO!R28+ABRIL!R28+MAYO!R28+JUNIO!R28</f>
        <v>3</v>
      </c>
      <c r="S28" s="7">
        <f>'ENERO ok'!S28+' FEBRE'!S28+MARZO!S28+ABRIL!S28+MAYO!S28+JUNIO!S28</f>
        <v>3</v>
      </c>
      <c r="T28" s="7">
        <f>'ENERO ok'!T28+' FEBRE'!T28+MARZO!T28+ABRIL!T28+MAYO!T28+JUNIO!T28</f>
        <v>3</v>
      </c>
      <c r="U28" s="7">
        <f>'ENERO ok'!U28+' FEBRE'!U28+MARZO!U28+ABRIL!U28+MAYO!U28+JUNIO!U28</f>
        <v>2</v>
      </c>
      <c r="V28" s="47">
        <f t="shared" si="3"/>
        <v>280</v>
      </c>
      <c r="W28" s="47">
        <f>(E28+G28+I28+K28+M28+O28+Q28+S28+U28)</f>
        <v>163</v>
      </c>
      <c r="X28" s="12"/>
      <c r="Y28" s="12"/>
      <c r="Z28" s="39"/>
      <c r="AA28" s="167"/>
      <c r="AB28" s="26"/>
      <c r="AC28" s="46">
        <f t="shared" ref="AC28:AC40" si="4">(W28/V28)</f>
        <v>0.58214285714285718</v>
      </c>
    </row>
    <row r="29" spans="1:30" ht="15.95" customHeight="1">
      <c r="A29" s="168"/>
      <c r="B29" s="24"/>
      <c r="C29" s="53" t="s">
        <v>14</v>
      </c>
      <c r="D29" s="8">
        <f t="shared" si="2"/>
        <v>234</v>
      </c>
      <c r="E29" s="8">
        <f t="shared" si="2"/>
        <v>212</v>
      </c>
      <c r="F29" s="7">
        <f>'ENERO ok'!F29+' FEBRE'!F29+MARZO!F29+ABRIL!F29+MAYO!F29+JUNIO!F29</f>
        <v>28</v>
      </c>
      <c r="G29" s="7">
        <f>'ENERO ok'!G29+' FEBRE'!G29+MARZO!G29+ABRIL!G29+MAYO!G29+JUNIO!G29</f>
        <v>23</v>
      </c>
      <c r="H29" s="7">
        <f>'ENERO ok'!H29+' FEBRE'!H29+MARZO!H29+ABRIL!H29+MAYO!H29+JUNIO!H29</f>
        <v>20</v>
      </c>
      <c r="I29" s="7">
        <f>'ENERO ok'!I29+' FEBRE'!I29+MARZO!I29+ABRIL!I29+MAYO!I29+JUNIO!I29</f>
        <v>20</v>
      </c>
      <c r="J29" s="7">
        <f>'ENERO ok'!J29+' FEBRE'!J29+MARZO!J29+ABRIL!J29+MAYO!J29+JUNIO!J29</f>
        <v>8</v>
      </c>
      <c r="K29" s="7">
        <f>'ENERO ok'!K29+' FEBRE'!K29+MARZO!K29+ABRIL!K29+MAYO!K29+JUNIO!K29</f>
        <v>7</v>
      </c>
      <c r="L29" s="7">
        <f>'ENERO ok'!L29+' FEBRE'!L29+MARZO!L29+ABRIL!L29+MAYO!L29+JUNIO!L29</f>
        <v>10</v>
      </c>
      <c r="M29" s="7">
        <f>'ENERO ok'!M29+' FEBRE'!M29+MARZO!M29+ABRIL!M29+MAYO!M29+JUNIO!M29</f>
        <v>8</v>
      </c>
      <c r="N29" s="7">
        <f>'ENERO ok'!N29+' FEBRE'!N29+MARZO!N29+ABRIL!N29+MAYO!N29+JUNIO!N29</f>
        <v>19</v>
      </c>
      <c r="O29" s="7">
        <f>'ENERO ok'!O29+' FEBRE'!O29+MARZO!O29+ABRIL!O29+MAYO!O29+JUNIO!O29</f>
        <v>18</v>
      </c>
      <c r="P29" s="7">
        <f>'ENERO ok'!P29+' FEBRE'!P29+MARZO!P29+ABRIL!P29+MAYO!P29+JUNIO!P29</f>
        <v>2</v>
      </c>
      <c r="Q29" s="7">
        <f>'ENERO ok'!Q29+' FEBRE'!Q29+MARZO!Q29+ABRIL!Q29+MAYO!Q29+JUNIO!Q29</f>
        <v>2</v>
      </c>
      <c r="R29" s="7">
        <f>'ENERO ok'!R29+' FEBRE'!R29+MARZO!R29+ABRIL!R29+MAYO!R29+JUNIO!R29</f>
        <v>4</v>
      </c>
      <c r="S29" s="7">
        <f>'ENERO ok'!S29+' FEBRE'!S29+MARZO!S29+ABRIL!S29+MAYO!S29+JUNIO!S29</f>
        <v>3</v>
      </c>
      <c r="T29" s="7">
        <f>'ENERO ok'!T29+' FEBRE'!T29+MARZO!T29+ABRIL!T29+MAYO!T29+JUNIO!T29</f>
        <v>9</v>
      </c>
      <c r="U29" s="7">
        <f>'ENERO ok'!U29+' FEBRE'!U29+MARZO!U29+ABRIL!U29+MAYO!U29+JUNIO!U29</f>
        <v>9</v>
      </c>
      <c r="V29" s="47">
        <f t="shared" si="3"/>
        <v>334</v>
      </c>
      <c r="W29" s="47">
        <f t="shared" si="3"/>
        <v>302</v>
      </c>
      <c r="X29" s="15"/>
      <c r="Y29" s="15"/>
      <c r="Z29" s="39"/>
      <c r="AA29" s="167"/>
      <c r="AB29" s="26"/>
      <c r="AC29" s="46">
        <f t="shared" si="4"/>
        <v>0.90419161676646709</v>
      </c>
      <c r="AD29" s="25"/>
    </row>
    <row r="30" spans="1:30" ht="15.95" customHeight="1">
      <c r="A30" s="168"/>
      <c r="B30" s="24"/>
      <c r="C30" s="54" t="s">
        <v>38</v>
      </c>
      <c r="D30" s="8">
        <f t="shared" si="2"/>
        <v>139</v>
      </c>
      <c r="E30" s="8">
        <f t="shared" si="2"/>
        <v>50</v>
      </c>
      <c r="F30" s="7">
        <f>'ENERO ok'!F30+' FEBRE'!F30+MARZO!F30+ABRIL!F30+MAYO!F30+JUNIO!F30</f>
        <v>32</v>
      </c>
      <c r="G30" s="7">
        <f>'ENERO ok'!G30+' FEBRE'!G30+MARZO!G30+ABRIL!G30+MAYO!G30+JUNIO!G30</f>
        <v>11</v>
      </c>
      <c r="H30" s="7">
        <f>'ENERO ok'!H30+' FEBRE'!H30+MARZO!H30+ABRIL!H30+MAYO!H30+JUNIO!H30</f>
        <v>14</v>
      </c>
      <c r="I30" s="7">
        <f>'ENERO ok'!I30+' FEBRE'!I30+MARZO!I30+ABRIL!I30+MAYO!I30+JUNIO!I30</f>
        <v>8</v>
      </c>
      <c r="J30" s="7">
        <f>'ENERO ok'!J30+' FEBRE'!J30+MARZO!J30+ABRIL!J30+MAYO!J30+JUNIO!J30</f>
        <v>5</v>
      </c>
      <c r="K30" s="7">
        <f>'ENERO ok'!K30+' FEBRE'!K30+MARZO!K30+ABRIL!K30+MAYO!K30+JUNIO!K30</f>
        <v>1</v>
      </c>
      <c r="L30" s="7">
        <f>'ENERO ok'!L30+' FEBRE'!L30+MARZO!L30+ABRIL!L30+MAYO!L30+JUNIO!L30</f>
        <v>2</v>
      </c>
      <c r="M30" s="7">
        <f>'ENERO ok'!M30+' FEBRE'!M30+MARZO!M30+ABRIL!M30+MAYO!M30+JUNIO!M30</f>
        <v>0</v>
      </c>
      <c r="N30" s="7">
        <f>'ENERO ok'!N30+' FEBRE'!N30+MARZO!N30+ABRIL!N30+MAYO!N30+JUNIO!N30</f>
        <v>1</v>
      </c>
      <c r="O30" s="7">
        <f>'ENERO ok'!O30+' FEBRE'!O30+MARZO!O30+ABRIL!O30+MAYO!O30+JUNIO!O30</f>
        <v>1</v>
      </c>
      <c r="P30" s="7">
        <f>'ENERO ok'!P30+' FEBRE'!P30+MARZO!P30+ABRIL!P30+MAYO!P30+JUNIO!P30</f>
        <v>1</v>
      </c>
      <c r="Q30" s="7">
        <f>'ENERO ok'!Q30+' FEBRE'!Q30+MARZO!Q30+ABRIL!Q30+MAYO!Q30+JUNIO!Q30</f>
        <v>0</v>
      </c>
      <c r="R30" s="7">
        <f>'ENERO ok'!R30+' FEBRE'!R30+MARZO!R30+ABRIL!R30+MAYO!R30+JUNIO!R30</f>
        <v>0</v>
      </c>
      <c r="S30" s="7">
        <f>'ENERO ok'!S30+' FEBRE'!S30+MARZO!S30+ABRIL!S30+MAYO!S30+JUNIO!S30</f>
        <v>0</v>
      </c>
      <c r="T30" s="7">
        <f>'ENERO ok'!T30+' FEBRE'!T30+MARZO!T30+ABRIL!T30+MAYO!T30+JUNIO!T30</f>
        <v>4</v>
      </c>
      <c r="U30" s="7">
        <f>'ENERO ok'!U30+' FEBRE'!U30+MARZO!U30+ABRIL!U30+MAYO!U30+JUNIO!U30</f>
        <v>4</v>
      </c>
      <c r="V30" s="48">
        <f t="shared" si="3"/>
        <v>198</v>
      </c>
      <c r="W30" s="48">
        <f t="shared" si="3"/>
        <v>75</v>
      </c>
      <c r="X30" s="15"/>
      <c r="Y30" s="15"/>
      <c r="Z30" s="39"/>
      <c r="AA30" s="167"/>
      <c r="AB30" s="26"/>
      <c r="AC30" s="46">
        <f t="shared" si="4"/>
        <v>0.37878787878787878</v>
      </c>
      <c r="AD30" s="25"/>
    </row>
    <row r="31" spans="1:30" ht="15.95" customHeight="1">
      <c r="A31" s="168"/>
      <c r="B31" s="24"/>
      <c r="C31" s="53" t="s">
        <v>12</v>
      </c>
      <c r="D31" s="8">
        <f t="shared" si="2"/>
        <v>487</v>
      </c>
      <c r="E31" s="8">
        <f t="shared" si="2"/>
        <v>252</v>
      </c>
      <c r="F31" s="7">
        <f>'ENERO ok'!F31+' FEBRE'!F31+MARZO!F31+ABRIL!F31+MAYO!F31+JUNIO!F31</f>
        <v>77</v>
      </c>
      <c r="G31" s="7">
        <f>'ENERO ok'!G31+' FEBRE'!G31+MARZO!G31+ABRIL!G31+MAYO!G31+JUNIO!G31</f>
        <v>37</v>
      </c>
      <c r="H31" s="7">
        <f>'ENERO ok'!H31+' FEBRE'!H31+MARZO!H31+ABRIL!H31+MAYO!H31+JUNIO!H31</f>
        <v>76</v>
      </c>
      <c r="I31" s="7">
        <f>'ENERO ok'!I31+' FEBRE'!I31+MARZO!I31+ABRIL!I31+MAYO!I31+JUNIO!I31</f>
        <v>32</v>
      </c>
      <c r="J31" s="7">
        <f>'ENERO ok'!J31+' FEBRE'!J31+MARZO!J31+ABRIL!J31+MAYO!J31+JUNIO!J31</f>
        <v>8</v>
      </c>
      <c r="K31" s="7">
        <f>'ENERO ok'!K31+' FEBRE'!K31+MARZO!K31+ABRIL!K31+MAYO!K31+JUNIO!K31</f>
        <v>4</v>
      </c>
      <c r="L31" s="7">
        <f>'ENERO ok'!L31+' FEBRE'!L31+MARZO!L31+ABRIL!L31+MAYO!L31+JUNIO!L31</f>
        <v>9</v>
      </c>
      <c r="M31" s="7">
        <f>'ENERO ok'!M31+' FEBRE'!M31+MARZO!M31+ABRIL!M31+MAYO!M31+JUNIO!M31</f>
        <v>4</v>
      </c>
      <c r="N31" s="7">
        <f>'ENERO ok'!N31+' FEBRE'!N31+MARZO!N31+ABRIL!N31+MAYO!N31+JUNIO!N31</f>
        <v>18</v>
      </c>
      <c r="O31" s="7">
        <f>'ENERO ok'!O31+' FEBRE'!O31+MARZO!O31+ABRIL!O31+MAYO!O31+JUNIO!O31</f>
        <v>6</v>
      </c>
      <c r="P31" s="7">
        <f>'ENERO ok'!P31+' FEBRE'!P31+MARZO!P31+ABRIL!P31+MAYO!P31+JUNIO!P31</f>
        <v>17</v>
      </c>
      <c r="Q31" s="7">
        <f>'ENERO ok'!Q31+' FEBRE'!Q31+MARZO!Q31+ABRIL!Q31+MAYO!Q31+JUNIO!Q31</f>
        <v>3</v>
      </c>
      <c r="R31" s="7">
        <f>'ENERO ok'!R31+' FEBRE'!R31+MARZO!R31+ABRIL!R31+MAYO!R31+JUNIO!R31</f>
        <v>2</v>
      </c>
      <c r="S31" s="7">
        <f>'ENERO ok'!S31+' FEBRE'!S31+MARZO!S31+ABRIL!S31+MAYO!S31+JUNIO!S31</f>
        <v>1</v>
      </c>
      <c r="T31" s="7">
        <f>'ENERO ok'!T31+' FEBRE'!T31+MARZO!T31+ABRIL!T31+MAYO!T31+JUNIO!T31</f>
        <v>11</v>
      </c>
      <c r="U31" s="7">
        <f>'ENERO ok'!U31+' FEBRE'!U31+MARZO!U31+ABRIL!U31+MAYO!U31+JUNIO!U31</f>
        <v>5</v>
      </c>
      <c r="V31" s="47">
        <f>(D31+F31+H31+J31+L31+N31+P31+R31+T31)</f>
        <v>705</v>
      </c>
      <c r="W31" s="47">
        <f>(E31+G31+I31+K31+M31+O31+Q31+S31+U31)</f>
        <v>344</v>
      </c>
      <c r="X31" s="15"/>
      <c r="Y31" s="15"/>
      <c r="Z31" s="39"/>
      <c r="AA31" s="167"/>
      <c r="AB31" s="26"/>
      <c r="AC31" s="46">
        <f t="shared" si="4"/>
        <v>0.4879432624113475</v>
      </c>
      <c r="AD31" s="25"/>
    </row>
    <row r="32" spans="1:30" ht="15.95" customHeight="1">
      <c r="A32" s="168"/>
      <c r="B32" s="24"/>
      <c r="C32" s="53" t="s">
        <v>13</v>
      </c>
      <c r="D32" s="8">
        <f t="shared" si="2"/>
        <v>414</v>
      </c>
      <c r="E32" s="8">
        <f t="shared" si="2"/>
        <v>135</v>
      </c>
      <c r="F32" s="7">
        <f>'ENERO ok'!F32+' FEBRE'!F32+MARZO!F32+ABRIL!F32+MAYO!F32+JUNIO!F32</f>
        <v>53</v>
      </c>
      <c r="G32" s="7">
        <f>'ENERO ok'!G32+' FEBRE'!G32+MARZO!G32+ABRIL!G32+MAYO!G32+JUNIO!G32</f>
        <v>15</v>
      </c>
      <c r="H32" s="7">
        <f>'ENERO ok'!H32+' FEBRE'!H32+MARZO!H32+ABRIL!H32+MAYO!H32+JUNIO!H32</f>
        <v>33</v>
      </c>
      <c r="I32" s="7">
        <f>'ENERO ok'!I32+' FEBRE'!I32+MARZO!I32+ABRIL!I32+MAYO!I32+JUNIO!I32</f>
        <v>10</v>
      </c>
      <c r="J32" s="7">
        <f>'ENERO ok'!J32+' FEBRE'!J32+MARZO!J32+ABRIL!J32+MAYO!J32+JUNIO!J32</f>
        <v>6</v>
      </c>
      <c r="K32" s="7">
        <f>'ENERO ok'!K32+' FEBRE'!K32+MARZO!K32+ABRIL!K32+MAYO!K32+JUNIO!K32</f>
        <v>2</v>
      </c>
      <c r="L32" s="7">
        <f>'ENERO ok'!L32+' FEBRE'!L32+MARZO!L32+ABRIL!L32+MAYO!L32+JUNIO!L32</f>
        <v>10</v>
      </c>
      <c r="M32" s="7">
        <f>'ENERO ok'!M32+' FEBRE'!M32+MARZO!M32+ABRIL!M32+MAYO!M32+JUNIO!M32</f>
        <v>8</v>
      </c>
      <c r="N32" s="7">
        <f>'ENERO ok'!N32+' FEBRE'!N32+MARZO!N32+ABRIL!N32+MAYO!N32+JUNIO!N32</f>
        <v>29</v>
      </c>
      <c r="O32" s="7">
        <f>'ENERO ok'!O32+' FEBRE'!O32+MARZO!O32+ABRIL!O32+MAYO!O32+JUNIO!O32</f>
        <v>3</v>
      </c>
      <c r="P32" s="7">
        <f>'ENERO ok'!P32+' FEBRE'!P32+MARZO!P32+ABRIL!P32+MAYO!P32+JUNIO!P32</f>
        <v>9</v>
      </c>
      <c r="Q32" s="7">
        <f>'ENERO ok'!Q32+' FEBRE'!Q32+MARZO!Q32+ABRIL!Q32+MAYO!Q32+JUNIO!Q32</f>
        <v>1</v>
      </c>
      <c r="R32" s="7">
        <f>'ENERO ok'!R32+' FEBRE'!R32+MARZO!R32+ABRIL!R32+MAYO!R32+JUNIO!R32</f>
        <v>3</v>
      </c>
      <c r="S32" s="7">
        <f>'ENERO ok'!S32+' FEBRE'!S32+MARZO!S32+ABRIL!S32+MAYO!S32+JUNIO!S32</f>
        <v>2</v>
      </c>
      <c r="T32" s="7">
        <f>'ENERO ok'!T32+' FEBRE'!T32+MARZO!T32+ABRIL!T32+MAYO!T32+JUNIO!T32</f>
        <v>2</v>
      </c>
      <c r="U32" s="7">
        <f>'ENERO ok'!U32+' FEBRE'!U32+MARZO!U32+ABRIL!U32+MAYO!U32+JUNIO!U32</f>
        <v>0</v>
      </c>
      <c r="V32" s="47">
        <f>(D32+F32+H32+J32+L32+N32+P32+R32+T32)</f>
        <v>559</v>
      </c>
      <c r="W32" s="47">
        <f>(E32+G32+I32+K32+M32+O32+Q32+S32+U32)</f>
        <v>176</v>
      </c>
      <c r="X32" s="15"/>
      <c r="Y32" s="15"/>
      <c r="Z32" s="39"/>
      <c r="AA32" s="167"/>
      <c r="AB32" s="26"/>
      <c r="AC32" s="46">
        <f t="shared" si="4"/>
        <v>0.31484794275491951</v>
      </c>
      <c r="AD32" s="25"/>
    </row>
    <row r="33" spans="1:30" ht="15.95" customHeight="1">
      <c r="A33" s="168"/>
      <c r="B33" s="24"/>
      <c r="C33" s="53" t="s">
        <v>15</v>
      </c>
      <c r="D33" s="8">
        <f t="shared" si="2"/>
        <v>808</v>
      </c>
      <c r="E33" s="8">
        <f t="shared" si="2"/>
        <v>750</v>
      </c>
      <c r="F33" s="7">
        <f>'ENERO ok'!F33+' FEBRE'!F33+MARZO!F33+ABRIL!F33+MAYO!F33+JUNIO!F33</f>
        <v>112</v>
      </c>
      <c r="G33" s="7">
        <f>'ENERO ok'!G33+' FEBRE'!G33+MARZO!G33+ABRIL!G33+MAYO!G33+JUNIO!G33</f>
        <v>101</v>
      </c>
      <c r="H33" s="7">
        <f>'ENERO ok'!H33+' FEBRE'!H33+MARZO!H33+ABRIL!H33+MAYO!H33+JUNIO!H33</f>
        <v>78</v>
      </c>
      <c r="I33" s="7">
        <f>'ENERO ok'!I33+' FEBRE'!I33+MARZO!I33+ABRIL!I33+MAYO!I33+JUNIO!I33</f>
        <v>71</v>
      </c>
      <c r="J33" s="7">
        <f>'ENERO ok'!J33+' FEBRE'!J33+MARZO!J33+ABRIL!J33+MAYO!J33+JUNIO!J33</f>
        <v>8</v>
      </c>
      <c r="K33" s="7">
        <f>'ENERO ok'!K33+' FEBRE'!K33+MARZO!K33+ABRIL!K33+MAYO!K33+JUNIO!K33</f>
        <v>8</v>
      </c>
      <c r="L33" s="7">
        <f>'ENERO ok'!L33+' FEBRE'!L33+MARZO!L33+ABRIL!L33+MAYO!L33+JUNIO!L33</f>
        <v>29</v>
      </c>
      <c r="M33" s="7">
        <f>'ENERO ok'!M33+' FEBRE'!M33+MARZO!M33+ABRIL!M33+MAYO!M33+JUNIO!M33</f>
        <v>29</v>
      </c>
      <c r="N33" s="7">
        <f>'ENERO ok'!N33+' FEBRE'!N33+MARZO!N33+ABRIL!N33+MAYO!N33+JUNIO!N33</f>
        <v>98</v>
      </c>
      <c r="O33" s="7">
        <f>'ENERO ok'!O33+' FEBRE'!O33+MARZO!O33+ABRIL!O33+MAYO!O33+JUNIO!O33</f>
        <v>93</v>
      </c>
      <c r="P33" s="7">
        <f>'ENERO ok'!P33+' FEBRE'!P33+MARZO!P33+ABRIL!P33+MAYO!P33+JUNIO!P33</f>
        <v>35</v>
      </c>
      <c r="Q33" s="7">
        <f>'ENERO ok'!Q33+' FEBRE'!Q33+MARZO!Q33+ABRIL!Q33+MAYO!Q33+JUNIO!Q33</f>
        <v>34</v>
      </c>
      <c r="R33" s="7">
        <f>'ENERO ok'!R33+' FEBRE'!R33+MARZO!R33+ABRIL!R33+MAYO!R33+JUNIO!R33</f>
        <v>6</v>
      </c>
      <c r="S33" s="7">
        <f>'ENERO ok'!S33+' FEBRE'!S33+MARZO!S33+ABRIL!S33+MAYO!S33+JUNIO!S33</f>
        <v>6</v>
      </c>
      <c r="T33" s="7">
        <f>'ENERO ok'!T33+' FEBRE'!T33+MARZO!T33+ABRIL!T33+MAYO!T33+JUNIO!T33</f>
        <v>13</v>
      </c>
      <c r="U33" s="7">
        <f>'ENERO ok'!U33+' FEBRE'!U33+MARZO!U33+ABRIL!U33+MAYO!U33+JUNIO!U33</f>
        <v>13</v>
      </c>
      <c r="V33" s="47">
        <f t="shared" si="3"/>
        <v>1187</v>
      </c>
      <c r="W33" s="48">
        <f t="shared" si="3"/>
        <v>1105</v>
      </c>
      <c r="X33" s="15"/>
      <c r="Y33" s="15"/>
      <c r="Z33" s="39"/>
      <c r="AA33" s="167"/>
      <c r="AB33" s="26"/>
      <c r="AC33" s="46">
        <f t="shared" si="4"/>
        <v>0.93091828138163435</v>
      </c>
      <c r="AD33" s="27"/>
    </row>
    <row r="34" spans="1:30" ht="15.95" customHeight="1">
      <c r="A34" s="168"/>
      <c r="B34" s="24"/>
      <c r="C34" s="53" t="s">
        <v>16</v>
      </c>
      <c r="D34" s="8">
        <f t="shared" si="2"/>
        <v>526</v>
      </c>
      <c r="E34" s="8">
        <f t="shared" si="2"/>
        <v>253</v>
      </c>
      <c r="F34" s="7">
        <f>'ENERO ok'!F34+' FEBRE'!F34+MARZO!F34+ABRIL!F34+MAYO!F34+JUNIO!F34</f>
        <v>70</v>
      </c>
      <c r="G34" s="7">
        <f>'ENERO ok'!G34+' FEBRE'!G34+MARZO!G34+ABRIL!G34+MAYO!G34+JUNIO!G34</f>
        <v>25</v>
      </c>
      <c r="H34" s="7">
        <f>'ENERO ok'!H34+' FEBRE'!H34+MARZO!H34+ABRIL!H34+MAYO!H34+JUNIO!H34</f>
        <v>42</v>
      </c>
      <c r="I34" s="7">
        <f>'ENERO ok'!I34+' FEBRE'!I34+MARZO!I34+ABRIL!I34+MAYO!I34+JUNIO!I34</f>
        <v>21</v>
      </c>
      <c r="J34" s="7">
        <f>'ENERO ok'!J34+' FEBRE'!J34+MARZO!J34+ABRIL!J34+MAYO!J34+JUNIO!J34</f>
        <v>13</v>
      </c>
      <c r="K34" s="7">
        <f>'ENERO ok'!K34+' FEBRE'!K34+MARZO!K34+ABRIL!K34+MAYO!K34+JUNIO!K34</f>
        <v>3</v>
      </c>
      <c r="L34" s="7">
        <f>'ENERO ok'!L34+' FEBRE'!L34+MARZO!L34+ABRIL!L34+MAYO!L34+JUNIO!L34</f>
        <v>9</v>
      </c>
      <c r="M34" s="7">
        <f>'ENERO ok'!M34+' FEBRE'!M34+MARZO!M34+ABRIL!M34+MAYO!M34+JUNIO!M34</f>
        <v>5</v>
      </c>
      <c r="N34" s="7">
        <f>'ENERO ok'!N34+' FEBRE'!N34+MARZO!N34+ABRIL!N34+MAYO!N34+JUNIO!N34</f>
        <v>18</v>
      </c>
      <c r="O34" s="7">
        <f>'ENERO ok'!O34+' FEBRE'!O34+MARZO!O34+ABRIL!O34+MAYO!O34+JUNIO!O34</f>
        <v>6</v>
      </c>
      <c r="P34" s="7">
        <f>'ENERO ok'!P34+' FEBRE'!P34+MARZO!P34+ABRIL!P34+MAYO!P34+JUNIO!P34</f>
        <v>9</v>
      </c>
      <c r="Q34" s="7">
        <f>'ENERO ok'!Q34+' FEBRE'!Q34+MARZO!Q34+ABRIL!Q34+MAYO!Q34+JUNIO!Q34</f>
        <v>5</v>
      </c>
      <c r="R34" s="7">
        <f>'ENERO ok'!R34+' FEBRE'!R34+MARZO!R34+ABRIL!R34+MAYO!R34+JUNIO!R34</f>
        <v>11</v>
      </c>
      <c r="S34" s="7">
        <f>'ENERO ok'!S34+' FEBRE'!S34+MARZO!S34+ABRIL!S34+MAYO!S34+JUNIO!S34</f>
        <v>7</v>
      </c>
      <c r="T34" s="7">
        <f>'ENERO ok'!T34+' FEBRE'!T34+MARZO!T34+ABRIL!T34+MAYO!T34+JUNIO!T34</f>
        <v>11</v>
      </c>
      <c r="U34" s="7">
        <f>'ENERO ok'!U34+' FEBRE'!U34+MARZO!U34+ABRIL!U34+MAYO!U34+JUNIO!U34</f>
        <v>9</v>
      </c>
      <c r="V34" s="47">
        <f t="shared" si="3"/>
        <v>709</v>
      </c>
      <c r="W34" s="47">
        <f t="shared" si="3"/>
        <v>334</v>
      </c>
      <c r="X34" s="15"/>
      <c r="Y34" s="15"/>
      <c r="Z34" s="39"/>
      <c r="AA34" s="167"/>
      <c r="AB34" s="26"/>
      <c r="AC34" s="46">
        <f t="shared" si="4"/>
        <v>0.47108603667136811</v>
      </c>
    </row>
    <row r="35" spans="1:30" ht="15.95" customHeight="1">
      <c r="A35" s="168"/>
      <c r="B35" s="24"/>
      <c r="C35" s="53" t="s">
        <v>17</v>
      </c>
      <c r="D35" s="8">
        <f t="shared" si="2"/>
        <v>167</v>
      </c>
      <c r="E35" s="8">
        <f t="shared" si="2"/>
        <v>89</v>
      </c>
      <c r="F35" s="7">
        <f>'ENERO ok'!F35+' FEBRE'!F35+MARZO!F35+ABRIL!F35+MAYO!F35+JUNIO!F35</f>
        <v>36</v>
      </c>
      <c r="G35" s="7">
        <f>'ENERO ok'!G35+' FEBRE'!G35+MARZO!G35+ABRIL!G35+MAYO!G35+JUNIO!G35</f>
        <v>6</v>
      </c>
      <c r="H35" s="7">
        <f>'ENERO ok'!H35+' FEBRE'!H35+MARZO!H35+ABRIL!H35+MAYO!H35+JUNIO!H35</f>
        <v>10</v>
      </c>
      <c r="I35" s="7">
        <f>'ENERO ok'!I35+' FEBRE'!I35+MARZO!I35+ABRIL!I35+MAYO!I35+JUNIO!I35</f>
        <v>3</v>
      </c>
      <c r="J35" s="7">
        <f>'ENERO ok'!J35+' FEBRE'!J35+MARZO!J35+ABRIL!J35+MAYO!J35+JUNIO!J35</f>
        <v>1</v>
      </c>
      <c r="K35" s="7">
        <f>'ENERO ok'!K35+' FEBRE'!K35+MARZO!K35+ABRIL!K35+MAYO!K35+JUNIO!K35</f>
        <v>0</v>
      </c>
      <c r="L35" s="7">
        <f>'ENERO ok'!L35+' FEBRE'!L35+MARZO!L35+ABRIL!L35+MAYO!L35+JUNIO!L35</f>
        <v>1</v>
      </c>
      <c r="M35" s="7">
        <f>'ENERO ok'!M35+' FEBRE'!M35+MARZO!M35+ABRIL!M35+MAYO!M35+JUNIO!M35</f>
        <v>1</v>
      </c>
      <c r="N35" s="7">
        <f>'ENERO ok'!N35+' FEBRE'!N35+MARZO!N35+ABRIL!N35+MAYO!N35+JUNIO!N35</f>
        <v>5</v>
      </c>
      <c r="O35" s="7">
        <f>'ENERO ok'!O35+' FEBRE'!O35+MARZO!O35+ABRIL!O35+MAYO!O35+JUNIO!O35</f>
        <v>3</v>
      </c>
      <c r="P35" s="7">
        <f>'ENERO ok'!P35+' FEBRE'!P35+MARZO!P35+ABRIL!P35+MAYO!P35+JUNIO!P35</f>
        <v>1</v>
      </c>
      <c r="Q35" s="7">
        <f>'ENERO ok'!Q35+' FEBRE'!Q35+MARZO!Q35+ABRIL!Q35+MAYO!Q35+JUNIO!Q35</f>
        <v>0</v>
      </c>
      <c r="R35" s="7">
        <f>'ENERO ok'!R35+' FEBRE'!R35+MARZO!R35+ABRIL!R35+MAYO!R35+JUNIO!R35</f>
        <v>0</v>
      </c>
      <c r="S35" s="7">
        <f>'ENERO ok'!S35+' FEBRE'!S35+MARZO!S35+ABRIL!S35+MAYO!S35+JUNIO!S35</f>
        <v>0</v>
      </c>
      <c r="T35" s="7">
        <f>'ENERO ok'!T35+' FEBRE'!T35+MARZO!T35+ABRIL!T35+MAYO!T35+JUNIO!T35</f>
        <v>2</v>
      </c>
      <c r="U35" s="7">
        <f>'ENERO ok'!U35+' FEBRE'!U35+MARZO!U35+ABRIL!U35+MAYO!U35+JUNIO!U35</f>
        <v>1</v>
      </c>
      <c r="V35" s="48">
        <f t="shared" si="3"/>
        <v>223</v>
      </c>
      <c r="W35" s="48">
        <f t="shared" si="3"/>
        <v>103</v>
      </c>
      <c r="X35" s="13"/>
      <c r="Y35" s="13"/>
      <c r="Z35" s="39"/>
      <c r="AA35" s="167"/>
      <c r="AB35" s="26"/>
      <c r="AC35" s="46">
        <f t="shared" si="4"/>
        <v>0.46188340807174888</v>
      </c>
    </row>
    <row r="36" spans="1:30" ht="15.95" customHeight="1">
      <c r="A36" s="168"/>
      <c r="B36" s="24"/>
      <c r="C36" s="53" t="s">
        <v>18</v>
      </c>
      <c r="D36" s="8">
        <f t="shared" si="2"/>
        <v>467</v>
      </c>
      <c r="E36" s="8">
        <f t="shared" si="2"/>
        <v>77</v>
      </c>
      <c r="F36" s="7">
        <f>'ENERO ok'!F36+' FEBRE'!F36+MARZO!F36+ABRIL!F36+MAYO!F36+JUNIO!F36</f>
        <v>99</v>
      </c>
      <c r="G36" s="7">
        <f>'ENERO ok'!G36+' FEBRE'!G36+MARZO!G36+ABRIL!G36+MAYO!G36+JUNIO!G36</f>
        <v>16</v>
      </c>
      <c r="H36" s="7">
        <f>'ENERO ok'!H36+' FEBRE'!H36+MARZO!H36+ABRIL!H36+MAYO!H36+JUNIO!H36</f>
        <v>37</v>
      </c>
      <c r="I36" s="7">
        <f>'ENERO ok'!I36+' FEBRE'!I36+MARZO!I36+ABRIL!I36+MAYO!I36+JUNIO!I36</f>
        <v>8</v>
      </c>
      <c r="J36" s="7">
        <f>'ENERO ok'!J36+' FEBRE'!J36+MARZO!J36+ABRIL!J36+MAYO!J36+JUNIO!J36</f>
        <v>15</v>
      </c>
      <c r="K36" s="7">
        <f>'ENERO ok'!K36+' FEBRE'!K36+MARZO!K36+ABRIL!K36+MAYO!K36+JUNIO!K36</f>
        <v>1</v>
      </c>
      <c r="L36" s="7">
        <f>'ENERO ok'!L36+' FEBRE'!L36+MARZO!L36+ABRIL!L36+MAYO!L36+JUNIO!L36</f>
        <v>0</v>
      </c>
      <c r="M36" s="7">
        <f>'ENERO ok'!M36+' FEBRE'!M36+MARZO!M36+ABRIL!M36+MAYO!M36+JUNIO!M36</f>
        <v>0</v>
      </c>
      <c r="N36" s="7">
        <f>'ENERO ok'!N36+' FEBRE'!N36+MARZO!N36+ABRIL!N36+MAYO!N36+JUNIO!N36</f>
        <v>13</v>
      </c>
      <c r="O36" s="7">
        <f>'ENERO ok'!O36+' FEBRE'!O36+MARZO!O36+ABRIL!O36+MAYO!O36+JUNIO!O36</f>
        <v>3</v>
      </c>
      <c r="P36" s="7">
        <f>'ENERO ok'!P36+' FEBRE'!P36+MARZO!P36+ABRIL!P36+MAYO!P36+JUNIO!P36</f>
        <v>0</v>
      </c>
      <c r="Q36" s="7">
        <f>'ENERO ok'!Q36+' FEBRE'!Q36+MARZO!Q36+ABRIL!Q36+MAYO!Q36+JUNIO!Q36</f>
        <v>0</v>
      </c>
      <c r="R36" s="7">
        <f>'ENERO ok'!R36+' FEBRE'!R36+MARZO!R36+ABRIL!R36+MAYO!R36+JUNIO!R36</f>
        <v>1</v>
      </c>
      <c r="S36" s="7">
        <f>'ENERO ok'!S36+' FEBRE'!S36+MARZO!S36+ABRIL!S36+MAYO!S36+JUNIO!S36</f>
        <v>1</v>
      </c>
      <c r="T36" s="7">
        <f>'ENERO ok'!T36+' FEBRE'!T36+MARZO!T36+ABRIL!T36+MAYO!T36+JUNIO!T36</f>
        <v>7</v>
      </c>
      <c r="U36" s="7">
        <f>'ENERO ok'!U36+' FEBRE'!U36+MARZO!U36+ABRIL!U36+MAYO!U36+JUNIO!U36</f>
        <v>4</v>
      </c>
      <c r="V36" s="48">
        <f t="shared" si="3"/>
        <v>639</v>
      </c>
      <c r="W36" s="48">
        <f t="shared" si="3"/>
        <v>110</v>
      </c>
      <c r="X36" s="13"/>
      <c r="Y36" s="13"/>
      <c r="Z36" s="39"/>
      <c r="AA36" s="167"/>
      <c r="AB36" s="26"/>
      <c r="AC36" s="46">
        <f t="shared" si="4"/>
        <v>0.17214397496087636</v>
      </c>
    </row>
    <row r="37" spans="1:30" ht="15.95" customHeight="1">
      <c r="A37" s="168"/>
      <c r="B37" s="24"/>
      <c r="C37" s="53" t="s">
        <v>19</v>
      </c>
      <c r="D37" s="8">
        <f t="shared" si="2"/>
        <v>256</v>
      </c>
      <c r="E37" s="8">
        <f t="shared" si="2"/>
        <v>5</v>
      </c>
      <c r="F37" s="7">
        <f>'ENERO ok'!F37+' FEBRE'!F37+MARZO!F37+ABRIL!F37+MAYO!F37+JUNIO!F37</f>
        <v>10</v>
      </c>
      <c r="G37" s="7">
        <f>'ENERO ok'!G37+' FEBRE'!G37+MARZO!G37+ABRIL!G37+MAYO!G37+JUNIO!G37</f>
        <v>1</v>
      </c>
      <c r="H37" s="7">
        <f>'ENERO ok'!H37+' FEBRE'!H37+MARZO!H37+ABRIL!H37+MAYO!H37+JUNIO!H37</f>
        <v>6</v>
      </c>
      <c r="I37" s="7">
        <f>'ENERO ok'!I37+' FEBRE'!I37+MARZO!I37+ABRIL!I37+MAYO!I37+JUNIO!I37</f>
        <v>3</v>
      </c>
      <c r="J37" s="7">
        <f>'ENERO ok'!J37+' FEBRE'!J37+MARZO!J37+ABRIL!J37+MAYO!J37+JUNIO!J37</f>
        <v>1</v>
      </c>
      <c r="K37" s="7">
        <f>'ENERO ok'!K37+' FEBRE'!K37+MARZO!K37+ABRIL!K37+MAYO!K37+JUNIO!K37</f>
        <v>0</v>
      </c>
      <c r="L37" s="7">
        <f>'ENERO ok'!L37+' FEBRE'!L37+MARZO!L37+ABRIL!L37+MAYO!L37+JUNIO!L37</f>
        <v>0</v>
      </c>
      <c r="M37" s="7">
        <f>'ENERO ok'!M37+' FEBRE'!M37+MARZO!M37+ABRIL!M37+MAYO!M37+JUNIO!M37</f>
        <v>0</v>
      </c>
      <c r="N37" s="7">
        <f>'ENERO ok'!N37+' FEBRE'!N37+MARZO!N37+ABRIL!N37+MAYO!N37+JUNIO!N37</f>
        <v>3</v>
      </c>
      <c r="O37" s="7">
        <f>'ENERO ok'!O37+' FEBRE'!O37+MARZO!O37+ABRIL!O37+MAYO!O37+JUNIO!O37</f>
        <v>0</v>
      </c>
      <c r="P37" s="7">
        <f>'ENERO ok'!P37+' FEBRE'!P37+MARZO!P37+ABRIL!P37+MAYO!P37+JUNIO!P37</f>
        <v>0</v>
      </c>
      <c r="Q37" s="7">
        <f>'ENERO ok'!Q37+' FEBRE'!Q37+MARZO!Q37+ABRIL!Q37+MAYO!Q37+JUNIO!Q37</f>
        <v>0</v>
      </c>
      <c r="R37" s="7">
        <f>'ENERO ok'!R37+' FEBRE'!R37+MARZO!R37+ABRIL!R37+MAYO!R37+JUNIO!R37</f>
        <v>1</v>
      </c>
      <c r="S37" s="7">
        <f>'ENERO ok'!S37+' FEBRE'!S37+MARZO!S37+ABRIL!S37+MAYO!S37+JUNIO!S37</f>
        <v>0</v>
      </c>
      <c r="T37" s="7">
        <f>'ENERO ok'!T37+' FEBRE'!T37+MARZO!T37+ABRIL!T37+MAYO!T37+JUNIO!T37</f>
        <v>1</v>
      </c>
      <c r="U37" s="7">
        <f>'ENERO ok'!U37+' FEBRE'!U37+MARZO!U37+ABRIL!U37+MAYO!U37+JUNIO!U37</f>
        <v>0</v>
      </c>
      <c r="V37" s="47">
        <f t="shared" si="3"/>
        <v>278</v>
      </c>
      <c r="W37" s="47">
        <f t="shared" si="3"/>
        <v>9</v>
      </c>
      <c r="X37" s="14"/>
      <c r="Y37" s="14"/>
      <c r="Z37" s="39"/>
      <c r="AA37" s="167"/>
      <c r="AB37" s="26"/>
      <c r="AC37" s="46">
        <f t="shared" si="4"/>
        <v>3.237410071942446E-2</v>
      </c>
    </row>
    <row r="38" spans="1:30" ht="15.95" customHeight="1">
      <c r="A38" s="168"/>
      <c r="B38" s="24"/>
      <c r="C38" s="53" t="s">
        <v>20</v>
      </c>
      <c r="D38" s="8">
        <f t="shared" si="2"/>
        <v>23</v>
      </c>
      <c r="E38" s="8">
        <f t="shared" si="2"/>
        <v>1</v>
      </c>
      <c r="F38" s="7">
        <f>'ENERO ok'!F38+' FEBRE'!F38+MARZO!F38+ABRIL!F38+MAYO!F38+JUNIO!F38</f>
        <v>12</v>
      </c>
      <c r="G38" s="7">
        <f>'ENERO ok'!G38+' FEBRE'!G38+MARZO!G38+ABRIL!G38+MAYO!G38+JUNIO!G38</f>
        <v>3</v>
      </c>
      <c r="H38" s="7">
        <f>'ENERO ok'!H38+' FEBRE'!H38+MARZO!H38+ABRIL!H38+MAYO!H38+JUNIO!H38</f>
        <v>3</v>
      </c>
      <c r="I38" s="7">
        <f>'ENERO ok'!I38+' FEBRE'!I38+MARZO!I38+ABRIL!I38+MAYO!I38+JUNIO!I38</f>
        <v>1</v>
      </c>
      <c r="J38" s="7">
        <f>'ENERO ok'!J38+' FEBRE'!J38+MARZO!J38+ABRIL!J38+MAYO!J38+JUNIO!J38</f>
        <v>2</v>
      </c>
      <c r="K38" s="7">
        <f>'ENERO ok'!K38+' FEBRE'!K38+MARZO!K38+ABRIL!K38+MAYO!K38+JUNIO!K38</f>
        <v>1</v>
      </c>
      <c r="L38" s="7">
        <f>'ENERO ok'!L38+' FEBRE'!L38+MARZO!L38+ABRIL!L38+MAYO!L38+JUNIO!L38</f>
        <v>0</v>
      </c>
      <c r="M38" s="7">
        <f>'ENERO ok'!M38+' FEBRE'!M38+MARZO!M38+ABRIL!M38+MAYO!M38+JUNIO!M38</f>
        <v>0</v>
      </c>
      <c r="N38" s="7">
        <f>'ENERO ok'!N38+' FEBRE'!N38+MARZO!N38+ABRIL!N38+MAYO!N38+JUNIO!N38</f>
        <v>2</v>
      </c>
      <c r="O38" s="7">
        <f>'ENERO ok'!O38+' FEBRE'!O38+MARZO!O38+ABRIL!O38+MAYO!O38+JUNIO!O38</f>
        <v>1</v>
      </c>
      <c r="P38" s="7">
        <f>'ENERO ok'!P38+' FEBRE'!P38+MARZO!P38+ABRIL!P38+MAYO!P38+JUNIO!P38</f>
        <v>0</v>
      </c>
      <c r="Q38" s="7">
        <f>'ENERO ok'!Q38+' FEBRE'!Q38+MARZO!Q38+ABRIL!Q38+MAYO!Q38+JUNIO!Q38</f>
        <v>0</v>
      </c>
      <c r="R38" s="7">
        <f>'ENERO ok'!R38+' FEBRE'!R38+MARZO!R38+ABRIL!R38+MAYO!R38+JUNIO!R38</f>
        <v>0</v>
      </c>
      <c r="S38" s="7">
        <f>'ENERO ok'!S38+' FEBRE'!S38+MARZO!S38+ABRIL!S38+MAYO!S38+JUNIO!S38</f>
        <v>0</v>
      </c>
      <c r="T38" s="7">
        <f>'ENERO ok'!T38+' FEBRE'!T38+MARZO!T38+ABRIL!T38+MAYO!T38+JUNIO!T38</f>
        <v>0</v>
      </c>
      <c r="U38" s="7">
        <f>'ENERO ok'!U38+' FEBRE'!U38+MARZO!U38+ABRIL!U38+MAYO!U38+JUNIO!U38</f>
        <v>0</v>
      </c>
      <c r="V38" s="47">
        <f t="shared" si="3"/>
        <v>42</v>
      </c>
      <c r="W38" s="47">
        <f t="shared" si="3"/>
        <v>7</v>
      </c>
      <c r="X38" s="15"/>
      <c r="Y38" s="15"/>
      <c r="Z38" s="39"/>
      <c r="AA38" s="167"/>
      <c r="AB38" s="26"/>
      <c r="AC38" s="46">
        <f t="shared" si="4"/>
        <v>0.16666666666666666</v>
      </c>
    </row>
    <row r="39" spans="1:30" ht="15.95" customHeight="1">
      <c r="A39" s="168"/>
      <c r="B39" s="24"/>
      <c r="C39" s="53" t="s">
        <v>21</v>
      </c>
      <c r="D39" s="8">
        <f t="shared" si="2"/>
        <v>944</v>
      </c>
      <c r="E39" s="8">
        <f t="shared" si="2"/>
        <v>70</v>
      </c>
      <c r="F39" s="7">
        <f>'ENERO ok'!F39+' FEBRE'!F39+MARZO!F39+ABRIL!F39+MAYO!F39+JUNIO!F39</f>
        <v>46</v>
      </c>
      <c r="G39" s="7">
        <f>'ENERO ok'!G39+' FEBRE'!G39+MARZO!G39+ABRIL!G39+MAYO!G39+JUNIO!G39</f>
        <v>8</v>
      </c>
      <c r="H39" s="7">
        <f>'ENERO ok'!H39+' FEBRE'!H39+MARZO!H39+ABRIL!H39+MAYO!H39+JUNIO!H39</f>
        <v>62</v>
      </c>
      <c r="I39" s="7">
        <f>'ENERO ok'!I39+' FEBRE'!I39+MARZO!I39+ABRIL!I39+MAYO!I39+JUNIO!I39</f>
        <v>1</v>
      </c>
      <c r="J39" s="7">
        <f>'ENERO ok'!J39+' FEBRE'!J39+MARZO!J39+ABRIL!J39+MAYO!J39+JUNIO!J39</f>
        <v>4</v>
      </c>
      <c r="K39" s="7">
        <f>'ENERO ok'!K39+' FEBRE'!K39+MARZO!K39+ABRIL!K39+MAYO!K39+JUNIO!K39</f>
        <v>0</v>
      </c>
      <c r="L39" s="7">
        <f>'ENERO ok'!L39+' FEBRE'!L39+MARZO!L39+ABRIL!L39+MAYO!L39+JUNIO!L39</f>
        <v>2</v>
      </c>
      <c r="M39" s="7">
        <f>'ENERO ok'!M39+' FEBRE'!M39+MARZO!M39+ABRIL!M39+MAYO!M39+JUNIO!M39</f>
        <v>0</v>
      </c>
      <c r="N39" s="7">
        <f>'ENERO ok'!N39+' FEBRE'!N39+MARZO!N39+ABRIL!N39+MAYO!N39+JUNIO!N39</f>
        <v>27</v>
      </c>
      <c r="O39" s="7">
        <f>'ENERO ok'!O39+' FEBRE'!O39+MARZO!O39+ABRIL!O39+MAYO!O39+JUNIO!O39</f>
        <v>5</v>
      </c>
      <c r="P39" s="7">
        <f>'ENERO ok'!P39+' FEBRE'!P39+MARZO!P39+ABRIL!P39+MAYO!P39+JUNIO!P39</f>
        <v>13</v>
      </c>
      <c r="Q39" s="7">
        <f>'ENERO ok'!Q39+' FEBRE'!Q39+MARZO!Q39+ABRIL!Q39+MAYO!Q39+JUNIO!Q39</f>
        <v>3</v>
      </c>
      <c r="R39" s="7">
        <f>'ENERO ok'!R39+' FEBRE'!R39+MARZO!R39+ABRIL!R39+MAYO!R39+JUNIO!R39</f>
        <v>3</v>
      </c>
      <c r="S39" s="7">
        <f>'ENERO ok'!S39+' FEBRE'!S39+MARZO!S39+ABRIL!S39+MAYO!S39+JUNIO!S39</f>
        <v>1</v>
      </c>
      <c r="T39" s="7">
        <f>'ENERO ok'!T39+' FEBRE'!T39+MARZO!T39+ABRIL!T39+MAYO!T39+JUNIO!T39</f>
        <v>22</v>
      </c>
      <c r="U39" s="7">
        <f>'ENERO ok'!U39+' FEBRE'!U39+MARZO!U39+ABRIL!U39+MAYO!U39+JUNIO!U39</f>
        <v>7</v>
      </c>
      <c r="V39" s="47">
        <f t="shared" si="3"/>
        <v>1123</v>
      </c>
      <c r="W39" s="47">
        <f t="shared" si="3"/>
        <v>95</v>
      </c>
      <c r="X39" s="15"/>
      <c r="Y39" s="15"/>
      <c r="Z39" s="39"/>
      <c r="AA39" s="167"/>
      <c r="AB39" s="26"/>
      <c r="AC39" s="46">
        <f t="shared" si="4"/>
        <v>8.4594835262689225E-2</v>
      </c>
    </row>
    <row r="40" spans="1:30" ht="15.95" customHeight="1" thickBot="1">
      <c r="A40" s="168"/>
      <c r="B40" s="24"/>
      <c r="C40" s="55" t="s">
        <v>22</v>
      </c>
      <c r="D40" s="8">
        <f>(X20)</f>
        <v>152</v>
      </c>
      <c r="E40" s="8">
        <f>(Y20)</f>
        <v>24</v>
      </c>
      <c r="F40" s="7">
        <f>'ENERO ok'!F40+' FEBRE'!F40+MARZO!F40+ABRIL!F40+MAYO!F40+JUNIO!F40</f>
        <v>15</v>
      </c>
      <c r="G40" s="7">
        <f>'ENERO ok'!G40+' FEBRE'!G40+MARZO!G40+ABRIL!G40+MAYO!G40+JUNIO!G40</f>
        <v>2</v>
      </c>
      <c r="H40" s="7">
        <f>'ENERO ok'!H40+' FEBRE'!H40+MARZO!H40+ABRIL!H40+MAYO!H40+JUNIO!H40</f>
        <v>7</v>
      </c>
      <c r="I40" s="7">
        <f>'ENERO ok'!I40+' FEBRE'!I40+MARZO!I40+ABRIL!I40+MAYO!I40+JUNIO!I40</f>
        <v>3</v>
      </c>
      <c r="J40" s="7">
        <f>'ENERO ok'!J40+' FEBRE'!J40+MARZO!J40+ABRIL!J40+MAYO!J40+JUNIO!J40</f>
        <v>2</v>
      </c>
      <c r="K40" s="7">
        <f>'ENERO ok'!K40+' FEBRE'!K40+MARZO!K40+ABRIL!K40+MAYO!K40+JUNIO!K40</f>
        <v>0</v>
      </c>
      <c r="L40" s="7">
        <f>'ENERO ok'!L40+' FEBRE'!L40+MARZO!L40+ABRIL!L40+MAYO!L40+JUNIO!L40</f>
        <v>0</v>
      </c>
      <c r="M40" s="7">
        <f>'ENERO ok'!M40+' FEBRE'!M40+MARZO!M40+ABRIL!M40+MAYO!M40+JUNIO!M40</f>
        <v>0</v>
      </c>
      <c r="N40" s="7">
        <f>'ENERO ok'!N40+' FEBRE'!N40+MARZO!N40+ABRIL!N40+MAYO!N40+JUNIO!N40</f>
        <v>3</v>
      </c>
      <c r="O40" s="7">
        <f>'ENERO ok'!O40+' FEBRE'!O40+MARZO!O40+ABRIL!O40+MAYO!O40+JUNIO!O40</f>
        <v>1</v>
      </c>
      <c r="P40" s="7">
        <f>'ENERO ok'!P40+' FEBRE'!P40+MARZO!P40+ABRIL!P40+MAYO!P40+JUNIO!P40</f>
        <v>0</v>
      </c>
      <c r="Q40" s="7">
        <f>'ENERO ok'!Q40+' FEBRE'!Q40+MARZO!Q40+ABRIL!Q40+MAYO!Q40+JUNIO!Q40</f>
        <v>0</v>
      </c>
      <c r="R40" s="7">
        <f>'ENERO ok'!R40+' FEBRE'!R40+MARZO!R40+ABRIL!R40+MAYO!R40+JUNIO!R40</f>
        <v>0</v>
      </c>
      <c r="S40" s="7">
        <f>'ENERO ok'!S40+' FEBRE'!S40+MARZO!S40+ABRIL!S40+MAYO!S40+JUNIO!S40</f>
        <v>0</v>
      </c>
      <c r="T40" s="7">
        <f>'ENERO ok'!T40+' FEBRE'!T40+MARZO!T40+ABRIL!T40+MAYO!T40+JUNIO!T40</f>
        <v>1</v>
      </c>
      <c r="U40" s="7">
        <f>'ENERO ok'!U40+' FEBRE'!U40+MARZO!U40+ABRIL!U40+MAYO!U40+JUNIO!U40</f>
        <v>0</v>
      </c>
      <c r="V40" s="47">
        <f t="shared" si="3"/>
        <v>180</v>
      </c>
      <c r="W40" s="47">
        <f t="shared" si="3"/>
        <v>30</v>
      </c>
      <c r="X40" s="15"/>
      <c r="Y40" s="15"/>
      <c r="Z40" s="39"/>
      <c r="AA40" s="167"/>
      <c r="AB40" s="26"/>
      <c r="AC40" s="46">
        <f t="shared" si="4"/>
        <v>0.16666666666666666</v>
      </c>
    </row>
    <row r="41" spans="1:30" ht="15.75" thickBot="1">
      <c r="A41" s="168"/>
      <c r="B41" s="24"/>
      <c r="C41" s="31" t="s">
        <v>23</v>
      </c>
      <c r="D41" s="73">
        <f>+(D21+F21+H21+J21+L21+N21+P21+R21+T21+V21)</f>
        <v>4994</v>
      </c>
      <c r="E41" s="32">
        <f>+(E21+G21+I21+K21+M21+O21+Q21+S21+U21+W21)</f>
        <v>2067</v>
      </c>
      <c r="F41" s="73">
        <f>SUM(F27:F40)</f>
        <v>647</v>
      </c>
      <c r="G41" s="73">
        <f t="shared" ref="G41:W41" si="5">SUM(G27:G40)</f>
        <v>275</v>
      </c>
      <c r="H41" s="73">
        <f t="shared" si="5"/>
        <v>445</v>
      </c>
      <c r="I41" s="73">
        <f t="shared" si="5"/>
        <v>196</v>
      </c>
      <c r="J41" s="73">
        <f t="shared" si="5"/>
        <v>79</v>
      </c>
      <c r="K41" s="73">
        <f t="shared" si="5"/>
        <v>30</v>
      </c>
      <c r="L41" s="73">
        <f t="shared" si="5"/>
        <v>80</v>
      </c>
      <c r="M41" s="73">
        <f t="shared" si="5"/>
        <v>57</v>
      </c>
      <c r="N41" s="73">
        <f t="shared" si="5"/>
        <v>308</v>
      </c>
      <c r="O41" s="73">
        <f t="shared" si="5"/>
        <v>168</v>
      </c>
      <c r="P41" s="73">
        <f t="shared" si="5"/>
        <v>129</v>
      </c>
      <c r="Q41" s="73">
        <f t="shared" si="5"/>
        <v>62</v>
      </c>
      <c r="R41" s="73">
        <f t="shared" si="5"/>
        <v>34</v>
      </c>
      <c r="S41" s="73">
        <f t="shared" si="5"/>
        <v>24</v>
      </c>
      <c r="T41" s="73">
        <f t="shared" si="5"/>
        <v>89</v>
      </c>
      <c r="U41" s="73">
        <f t="shared" si="5"/>
        <v>56</v>
      </c>
      <c r="V41" s="76">
        <f t="shared" si="5"/>
        <v>6805</v>
      </c>
      <c r="W41" s="76">
        <f t="shared" si="5"/>
        <v>2935</v>
      </c>
      <c r="X41" s="13"/>
      <c r="Y41" s="13"/>
      <c r="Z41" s="13"/>
      <c r="AA41" s="167"/>
      <c r="AB41" s="26"/>
      <c r="AC41" s="42"/>
    </row>
    <row r="42" spans="1:30" ht="15.75" thickBot="1">
      <c r="A42" s="168"/>
      <c r="B42" s="24"/>
      <c r="C42" s="33" t="s">
        <v>34</v>
      </c>
      <c r="D42" s="131">
        <f>+(E41/D41)</f>
        <v>0.41389667601121344</v>
      </c>
      <c r="E42" s="132"/>
      <c r="F42" s="131">
        <f>+(G41/F41)</f>
        <v>0.42503863987635238</v>
      </c>
      <c r="G42" s="132"/>
      <c r="H42" s="131">
        <f>+(I41/H41)</f>
        <v>0.44044943820224719</v>
      </c>
      <c r="I42" s="132"/>
      <c r="J42" s="131">
        <f>+(K41/J41)</f>
        <v>0.379746835443038</v>
      </c>
      <c r="K42" s="132"/>
      <c r="L42" s="131">
        <f>+(M41/L41)</f>
        <v>0.71250000000000002</v>
      </c>
      <c r="M42" s="132"/>
      <c r="N42" s="131">
        <f>+(O41/N41)</f>
        <v>0.54545454545454541</v>
      </c>
      <c r="O42" s="132"/>
      <c r="P42" s="131">
        <f>+(Q41/P41)</f>
        <v>0.48062015503875971</v>
      </c>
      <c r="Q42" s="132"/>
      <c r="R42" s="131">
        <f>+(S41/R41)</f>
        <v>0.70588235294117652</v>
      </c>
      <c r="S42" s="132"/>
      <c r="T42" s="131">
        <f>+(U41/T41)</f>
        <v>0.6292134831460674</v>
      </c>
      <c r="U42" s="132"/>
      <c r="V42" s="160">
        <f>+(W41/V41)</f>
        <v>0.43130051432770022</v>
      </c>
      <c r="W42" s="166"/>
      <c r="X42" s="13"/>
      <c r="Y42" s="13"/>
      <c r="Z42" s="13"/>
      <c r="AA42" s="167"/>
      <c r="AB42" s="26"/>
    </row>
    <row r="43" spans="1:30">
      <c r="A43" s="168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67"/>
      <c r="AB43" s="26"/>
    </row>
    <row r="44" spans="1:30">
      <c r="A44" s="168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167"/>
      <c r="AB44" s="2"/>
    </row>
    <row r="45" spans="1:30">
      <c r="A45" s="16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167"/>
      <c r="AB45" s="2"/>
    </row>
    <row r="46" spans="1:30">
      <c r="A46" s="168"/>
      <c r="AA46" s="167"/>
    </row>
    <row r="47" spans="1:30">
      <c r="A47" s="168"/>
      <c r="AA47" s="167"/>
    </row>
    <row r="48" spans="1:30">
      <c r="A48" s="81"/>
    </row>
    <row r="49" spans="1:30" s="25" customFormat="1">
      <c r="A49" s="81"/>
      <c r="AC49"/>
      <c r="AD49"/>
    </row>
    <row r="50" spans="1:30" s="25" customFormat="1">
      <c r="A50" s="81"/>
      <c r="AC50"/>
      <c r="AD50"/>
    </row>
    <row r="51" spans="1:30" s="25" customFormat="1">
      <c r="A51" s="81"/>
      <c r="AC51"/>
      <c r="AD51"/>
    </row>
    <row r="52" spans="1:30" s="25" customFormat="1">
      <c r="A52" s="81"/>
      <c r="AC52"/>
      <c r="AD52"/>
    </row>
    <row r="53" spans="1:30" s="25" customFormat="1">
      <c r="A53" s="81"/>
      <c r="AC53"/>
      <c r="AD53"/>
    </row>
    <row r="54" spans="1:30" s="25" customFormat="1">
      <c r="A54" s="81"/>
      <c r="AC54"/>
      <c r="AD54"/>
    </row>
    <row r="55" spans="1:30" s="25" customFormat="1">
      <c r="A55" s="81"/>
      <c r="AC55"/>
      <c r="AD55"/>
    </row>
    <row r="56" spans="1:30" s="25" customFormat="1">
      <c r="A56" s="81"/>
      <c r="AC56"/>
      <c r="AD56"/>
    </row>
    <row r="57" spans="1:30" s="25" customFormat="1">
      <c r="A57" s="81"/>
      <c r="AC57"/>
      <c r="AD57"/>
    </row>
    <row r="58" spans="1:30" s="25" customFormat="1">
      <c r="A58" s="81"/>
      <c r="AC58"/>
      <c r="AD58"/>
    </row>
    <row r="59" spans="1:30" s="25" customFormat="1">
      <c r="A59" s="81"/>
      <c r="AC59"/>
      <c r="AD59"/>
    </row>
    <row r="60" spans="1:30" s="25" customFormat="1">
      <c r="A60" s="81"/>
      <c r="AC60"/>
      <c r="AD60"/>
    </row>
    <row r="61" spans="1:30" s="25" customFormat="1">
      <c r="A61" s="81"/>
      <c r="AC61"/>
      <c r="AD61"/>
    </row>
    <row r="62" spans="1:30" s="25" customFormat="1">
      <c r="A62" s="81"/>
      <c r="AC62"/>
      <c r="AD62"/>
    </row>
    <row r="63" spans="1:30" s="25" customFormat="1">
      <c r="A63" s="81"/>
      <c r="AC63"/>
      <c r="AD63"/>
    </row>
    <row r="64" spans="1:30" s="25" customFormat="1">
      <c r="A64" s="81"/>
      <c r="AC64"/>
      <c r="AD64"/>
    </row>
    <row r="65" spans="1:30" s="25" customFormat="1">
      <c r="A65" s="81"/>
      <c r="AC65"/>
      <c r="AD65"/>
    </row>
    <row r="66" spans="1:30" s="25" customFormat="1">
      <c r="A66" s="81"/>
      <c r="AC66"/>
      <c r="AD66"/>
    </row>
    <row r="67" spans="1:30" s="25" customFormat="1">
      <c r="A67" s="81"/>
      <c r="AC67"/>
      <c r="AD67"/>
    </row>
    <row r="68" spans="1:30" s="25" customFormat="1">
      <c r="A68" s="81"/>
      <c r="AC68"/>
      <c r="AD68"/>
    </row>
    <row r="69" spans="1:30" s="25" customFormat="1">
      <c r="A69" s="81"/>
      <c r="AC69"/>
      <c r="AD69"/>
    </row>
    <row r="70" spans="1:30" s="25" customFormat="1">
      <c r="A70" s="81"/>
      <c r="AC70"/>
      <c r="AD70"/>
    </row>
    <row r="71" spans="1:30" s="25" customFormat="1">
      <c r="A71" s="81"/>
      <c r="AC71"/>
      <c r="AD71"/>
    </row>
    <row r="72" spans="1:30" s="25" customFormat="1">
      <c r="A72" s="81"/>
      <c r="AC72"/>
      <c r="AD72"/>
    </row>
    <row r="73" spans="1:30" s="25" customFormat="1">
      <c r="A73" s="81"/>
      <c r="AC73"/>
      <c r="AD73"/>
    </row>
    <row r="74" spans="1:30" s="25" customFormat="1">
      <c r="A74" s="81"/>
      <c r="AC74"/>
      <c r="AD74"/>
    </row>
    <row r="75" spans="1:30" s="25" customFormat="1">
      <c r="A75" s="81"/>
      <c r="AC75"/>
      <c r="AD75"/>
    </row>
    <row r="76" spans="1:30" s="25" customFormat="1">
      <c r="A76" s="81"/>
      <c r="AC76"/>
      <c r="AD76"/>
    </row>
    <row r="77" spans="1:30" s="25" customFormat="1">
      <c r="A77" s="81"/>
      <c r="AC77"/>
      <c r="AD77"/>
    </row>
    <row r="78" spans="1:30" s="25" customFormat="1">
      <c r="A78" s="81"/>
      <c r="AC78"/>
      <c r="AD78"/>
    </row>
    <row r="79" spans="1:30" s="25" customFormat="1">
      <c r="A79" s="81"/>
      <c r="AC79"/>
      <c r="AD79"/>
    </row>
    <row r="80" spans="1:30" s="25" customFormat="1">
      <c r="A80" s="81"/>
      <c r="AC80"/>
      <c r="AD80"/>
    </row>
    <row r="81" spans="1:30" s="25" customFormat="1">
      <c r="A81" s="81"/>
      <c r="AC81"/>
      <c r="AD81"/>
    </row>
    <row r="82" spans="1:30" s="25" customFormat="1">
      <c r="A82" s="81"/>
      <c r="AC82"/>
      <c r="AD82"/>
    </row>
    <row r="83" spans="1:30" s="25" customFormat="1">
      <c r="A83" s="81"/>
      <c r="AC83"/>
      <c r="AD83"/>
    </row>
    <row r="84" spans="1:30" s="25" customFormat="1">
      <c r="A84" s="81"/>
      <c r="AC84"/>
      <c r="AD84"/>
    </row>
    <row r="85" spans="1:30" s="25" customFormat="1">
      <c r="A85" s="81"/>
      <c r="AC85"/>
      <c r="AD85"/>
    </row>
    <row r="86" spans="1:30" s="25" customFormat="1">
      <c r="A86" s="81"/>
      <c r="AC86"/>
      <c r="AD86"/>
    </row>
    <row r="87" spans="1:30" s="25" customFormat="1">
      <c r="A87" s="81"/>
      <c r="AC87"/>
      <c r="AD87"/>
    </row>
    <row r="88" spans="1:30" s="25" customFormat="1">
      <c r="A88" s="81"/>
      <c r="AC88"/>
      <c r="AD88"/>
    </row>
    <row r="89" spans="1:30" s="25" customFormat="1">
      <c r="A89" s="81"/>
      <c r="AC89"/>
      <c r="AD89"/>
    </row>
  </sheetData>
  <mergeCells count="49">
    <mergeCell ref="D22:E22"/>
    <mergeCell ref="P5:Q5"/>
    <mergeCell ref="R5:S5"/>
    <mergeCell ref="R22:S22"/>
    <mergeCell ref="A1:A47"/>
    <mergeCell ref="C2:Y2"/>
    <mergeCell ref="C4:C6"/>
    <mergeCell ref="X4:Y5"/>
    <mergeCell ref="D5:E5"/>
    <mergeCell ref="F5:G5"/>
    <mergeCell ref="V24:W25"/>
    <mergeCell ref="F25:G25"/>
    <mergeCell ref="H5:I5"/>
    <mergeCell ref="J5:K5"/>
    <mergeCell ref="AA1:AA47"/>
    <mergeCell ref="T22:U22"/>
    <mergeCell ref="V22:W22"/>
    <mergeCell ref="X22:Y22"/>
    <mergeCell ref="N5:O5"/>
    <mergeCell ref="T42:U42"/>
    <mergeCell ref="D4:W4"/>
    <mergeCell ref="T5:U5"/>
    <mergeCell ref="V5:W5"/>
    <mergeCell ref="L5:M5"/>
    <mergeCell ref="C24:C26"/>
    <mergeCell ref="D24:E25"/>
    <mergeCell ref="F24:U24"/>
    <mergeCell ref="H25:I25"/>
    <mergeCell ref="J25:K25"/>
    <mergeCell ref="L25:M25"/>
    <mergeCell ref="N25:O25"/>
    <mergeCell ref="P25:Q25"/>
    <mergeCell ref="R25:S25"/>
    <mergeCell ref="F22:G22"/>
    <mergeCell ref="H22:I22"/>
    <mergeCell ref="J22:K22"/>
    <mergeCell ref="N22:O22"/>
    <mergeCell ref="P22:Q22"/>
    <mergeCell ref="L22:M22"/>
    <mergeCell ref="P42:Q42"/>
    <mergeCell ref="R42:S42"/>
    <mergeCell ref="V42:W42"/>
    <mergeCell ref="T25:U25"/>
    <mergeCell ref="D42:E42"/>
    <mergeCell ref="F42:G42"/>
    <mergeCell ref="H42:I42"/>
    <mergeCell ref="J42:K42"/>
    <mergeCell ref="L42:M42"/>
    <mergeCell ref="N42:O42"/>
  </mergeCells>
  <pageMargins left="0.70866141732283472" right="0.70866141732283472" top="0.74803149606299213" bottom="0.74803149606299213" header="0.31496062992125984" footer="0.31496062992125984"/>
  <pageSetup paperSize="268" scale="75" orientation="landscape" horizontalDpi="4294967294" verticalDpi="300" r:id="rId1"/>
  <colBreaks count="1" manualBreakCount="1">
    <brk id="2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U49"/>
  <sheetViews>
    <sheetView topLeftCell="D1" zoomScale="80" zoomScaleNormal="80" workbookViewId="0">
      <selection activeCell="T29" sqref="T29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66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 ht="15">
      <c r="B8" s="117"/>
      <c r="Q8" s="146"/>
      <c r="S8" s="68" t="s">
        <v>10</v>
      </c>
      <c r="T8" s="47">
        <v>348</v>
      </c>
    </row>
    <row r="9" spans="2:21" ht="15">
      <c r="B9" s="117"/>
      <c r="Q9" s="146"/>
      <c r="S9" s="69" t="s">
        <v>11</v>
      </c>
      <c r="T9" s="47">
        <v>280</v>
      </c>
    </row>
    <row r="10" spans="2:21" ht="15">
      <c r="B10" s="117"/>
      <c r="Q10" s="146"/>
      <c r="S10" s="69" t="s">
        <v>14</v>
      </c>
      <c r="T10" s="47">
        <v>334</v>
      </c>
    </row>
    <row r="11" spans="2:21" ht="15">
      <c r="B11" s="117"/>
      <c r="Q11" s="146"/>
      <c r="S11" s="70" t="s">
        <v>38</v>
      </c>
      <c r="T11" s="48">
        <v>198</v>
      </c>
    </row>
    <row r="12" spans="2:21" ht="15">
      <c r="B12" s="117"/>
      <c r="Q12" s="146"/>
      <c r="S12" s="69" t="s">
        <v>12</v>
      </c>
      <c r="T12" s="47">
        <v>705</v>
      </c>
    </row>
    <row r="13" spans="2:21" ht="15">
      <c r="B13" s="117"/>
      <c r="Q13" s="146"/>
      <c r="S13" s="69" t="s">
        <v>13</v>
      </c>
      <c r="T13" s="47">
        <v>559</v>
      </c>
    </row>
    <row r="14" spans="2:21" ht="15">
      <c r="B14" s="117"/>
      <c r="Q14" s="146"/>
      <c r="S14" s="69" t="s">
        <v>15</v>
      </c>
      <c r="T14" s="47">
        <v>1187</v>
      </c>
    </row>
    <row r="15" spans="2:21" ht="15">
      <c r="B15" s="117"/>
      <c r="Q15" s="146"/>
      <c r="S15" s="69" t="s">
        <v>16</v>
      </c>
      <c r="T15" s="47">
        <v>709</v>
      </c>
    </row>
    <row r="16" spans="2:21" ht="15">
      <c r="B16" s="117"/>
      <c r="Q16" s="146"/>
      <c r="S16" s="69" t="s">
        <v>17</v>
      </c>
      <c r="T16" s="48">
        <v>223</v>
      </c>
    </row>
    <row r="17" spans="2:21" ht="15">
      <c r="B17" s="117"/>
      <c r="Q17" s="146"/>
      <c r="S17" s="69" t="s">
        <v>18</v>
      </c>
      <c r="T17" s="48">
        <v>639</v>
      </c>
    </row>
    <row r="18" spans="2:21" ht="15">
      <c r="B18" s="117"/>
      <c r="Q18" s="146"/>
      <c r="S18" s="69" t="s">
        <v>19</v>
      </c>
      <c r="T18" s="47">
        <v>278</v>
      </c>
    </row>
    <row r="19" spans="2:21" ht="15">
      <c r="B19" s="117"/>
      <c r="Q19" s="146"/>
      <c r="S19" s="69" t="s">
        <v>20</v>
      </c>
      <c r="T19" s="47">
        <v>42</v>
      </c>
    </row>
    <row r="20" spans="2:21" ht="15">
      <c r="B20" s="117"/>
      <c r="Q20" s="146"/>
      <c r="S20" s="69" t="s">
        <v>21</v>
      </c>
      <c r="T20" s="47">
        <v>1123</v>
      </c>
    </row>
    <row r="21" spans="2:21" ht="15.75" thickBot="1">
      <c r="B21" s="117"/>
      <c r="Q21" s="146"/>
      <c r="S21" s="71" t="s">
        <v>22</v>
      </c>
      <c r="T21" s="47">
        <v>180</v>
      </c>
    </row>
    <row r="22" spans="2:21">
      <c r="B22" s="117"/>
      <c r="Q22" s="146"/>
      <c r="S22" s="4"/>
      <c r="T22" s="6">
        <f>SUM(T8:T21)</f>
        <v>6805</v>
      </c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47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89"/>
  <sheetViews>
    <sheetView topLeftCell="A10" zoomScale="80" zoomScaleNormal="80" workbookViewId="0">
      <selection activeCell="Q31" sqref="Q31"/>
    </sheetView>
  </sheetViews>
  <sheetFormatPr baseColWidth="10" defaultRowHeight="12.75"/>
  <cols>
    <col min="1" max="1" width="3.42578125" style="25" customWidth="1"/>
    <col min="2" max="2" width="1.5703125" style="25" customWidth="1"/>
    <col min="3" max="3" width="38.5703125" style="25" customWidth="1"/>
    <col min="4" max="4" width="7.5703125" style="25" customWidth="1"/>
    <col min="5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8" style="25" customWidth="1"/>
    <col min="24" max="24" width="7.5703125" style="25" customWidth="1"/>
    <col min="25" max="25" width="6.7109375" style="25" customWidth="1"/>
    <col min="26" max="26" width="6.42578125" style="25" customWidth="1"/>
    <col min="27" max="27" width="6.28515625" style="25" customWidth="1"/>
    <col min="28" max="28" width="10" style="25" customWidth="1"/>
  </cols>
  <sheetData>
    <row r="1" spans="1:28" ht="15.75" customHeight="1">
      <c r="A1" s="116" t="s">
        <v>42</v>
      </c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17" t="s">
        <v>39</v>
      </c>
      <c r="AB1" s="26"/>
    </row>
    <row r="2" spans="1:28" ht="15.75">
      <c r="A2" s="116"/>
      <c r="B2" s="24"/>
      <c r="C2" s="118" t="s">
        <v>67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2"/>
      <c r="AA2" s="117"/>
      <c r="AB2" s="26"/>
    </row>
    <row r="3" spans="1:28" ht="15.75" thickBot="1">
      <c r="A3" s="116"/>
      <c r="B3" s="24"/>
      <c r="C3" s="29"/>
      <c r="D3" s="2"/>
      <c r="E3" s="2"/>
      <c r="F3" s="2"/>
      <c r="G3" s="2"/>
      <c r="H3" s="112"/>
      <c r="I3" s="112"/>
      <c r="J3" s="112"/>
      <c r="K3" s="112"/>
      <c r="L3" s="112"/>
      <c r="M3" s="112"/>
      <c r="N3" s="11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17"/>
      <c r="AB3" s="26"/>
    </row>
    <row r="4" spans="1:28" ht="13.5" thickBot="1">
      <c r="A4" s="116"/>
      <c r="B4" s="24"/>
      <c r="C4" s="148" t="s">
        <v>0</v>
      </c>
      <c r="D4" s="113" t="s">
        <v>52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51" t="s">
        <v>36</v>
      </c>
      <c r="Y4" s="152"/>
      <c r="Z4" s="2"/>
      <c r="AA4" s="117"/>
      <c r="AB4" s="26"/>
    </row>
    <row r="5" spans="1:28" ht="13.5" thickBot="1">
      <c r="A5" s="116"/>
      <c r="B5" s="24"/>
      <c r="C5" s="149"/>
      <c r="D5" s="137" t="s">
        <v>44</v>
      </c>
      <c r="E5" s="138"/>
      <c r="F5" s="137" t="s">
        <v>1</v>
      </c>
      <c r="G5" s="138"/>
      <c r="H5" s="137" t="s">
        <v>2</v>
      </c>
      <c r="I5" s="138"/>
      <c r="J5" s="137" t="s">
        <v>4</v>
      </c>
      <c r="K5" s="138"/>
      <c r="L5" s="137" t="s">
        <v>3</v>
      </c>
      <c r="M5" s="138"/>
      <c r="N5" s="137" t="s">
        <v>5</v>
      </c>
      <c r="O5" s="138"/>
      <c r="P5" s="137" t="s">
        <v>6</v>
      </c>
      <c r="Q5" s="138"/>
      <c r="R5" s="137" t="s">
        <v>7</v>
      </c>
      <c r="S5" s="138"/>
      <c r="T5" s="137" t="s">
        <v>9</v>
      </c>
      <c r="U5" s="138"/>
      <c r="V5" s="137" t="s">
        <v>8</v>
      </c>
      <c r="W5" s="138"/>
      <c r="X5" s="153"/>
      <c r="Y5" s="154"/>
      <c r="Z5" s="2"/>
      <c r="AA5" s="117"/>
      <c r="AB5" s="26"/>
    </row>
    <row r="6" spans="1:28" ht="13.5" thickBot="1">
      <c r="A6" s="116"/>
      <c r="B6" s="24"/>
      <c r="C6" s="150"/>
      <c r="D6" s="85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84" t="s">
        <v>33</v>
      </c>
      <c r="X6" s="50" t="s">
        <v>32</v>
      </c>
      <c r="Y6" s="50" t="s">
        <v>33</v>
      </c>
      <c r="Z6" s="2"/>
      <c r="AA6" s="117"/>
      <c r="AB6" s="26"/>
    </row>
    <row r="7" spans="1:28" ht="15.95" customHeight="1">
      <c r="A7" s="116"/>
      <c r="B7" s="24"/>
      <c r="C7" s="52" t="s">
        <v>10</v>
      </c>
      <c r="D7" s="8">
        <v>1</v>
      </c>
      <c r="E7" s="7"/>
      <c r="F7" s="8">
        <v>2</v>
      </c>
      <c r="G7" s="7"/>
      <c r="H7" s="7">
        <v>7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/>
      <c r="O7" s="7"/>
      <c r="P7" s="7">
        <v>5</v>
      </c>
      <c r="Q7" s="7">
        <v>1</v>
      </c>
      <c r="R7" s="7">
        <v>5</v>
      </c>
      <c r="S7" s="7">
        <v>1</v>
      </c>
      <c r="T7" s="7">
        <v>4</v>
      </c>
      <c r="U7" s="7"/>
      <c r="V7" s="7">
        <v>2</v>
      </c>
      <c r="W7" s="37"/>
      <c r="X7" s="58">
        <f t="shared" ref="X7:Y20" si="0">(D7+F7+H7+J7+L7+N7+P7+R7+T7+V7)</f>
        <v>28</v>
      </c>
      <c r="Y7" s="59">
        <f t="shared" si="0"/>
        <v>5</v>
      </c>
      <c r="Z7" s="2"/>
      <c r="AA7" s="117"/>
      <c r="AB7" s="26"/>
    </row>
    <row r="8" spans="1:28" ht="15.95" customHeight="1">
      <c r="A8" s="116"/>
      <c r="B8" s="24"/>
      <c r="C8" s="53" t="s">
        <v>11</v>
      </c>
      <c r="D8" s="10">
        <v>2</v>
      </c>
      <c r="E8" s="9">
        <v>2</v>
      </c>
      <c r="F8" s="10">
        <v>22</v>
      </c>
      <c r="G8" s="9">
        <v>13</v>
      </c>
      <c r="H8" s="9">
        <v>2</v>
      </c>
      <c r="I8" s="9">
        <v>1</v>
      </c>
      <c r="J8" s="9">
        <v>1</v>
      </c>
      <c r="K8" s="9">
        <v>1</v>
      </c>
      <c r="L8" s="9"/>
      <c r="M8" s="9"/>
      <c r="N8" s="9"/>
      <c r="O8" s="9"/>
      <c r="P8" s="9">
        <v>1</v>
      </c>
      <c r="Q8" s="9"/>
      <c r="R8" s="9">
        <v>4</v>
      </c>
      <c r="S8" s="9">
        <v>2</v>
      </c>
      <c r="T8" s="9">
        <v>1</v>
      </c>
      <c r="U8" s="9">
        <v>1</v>
      </c>
      <c r="V8" s="9"/>
      <c r="W8" s="16"/>
      <c r="X8" s="58">
        <f t="shared" si="0"/>
        <v>33</v>
      </c>
      <c r="Y8" s="59">
        <f t="shared" si="0"/>
        <v>20</v>
      </c>
      <c r="Z8" s="2"/>
      <c r="AA8" s="117"/>
      <c r="AB8" s="26"/>
    </row>
    <row r="9" spans="1:28" ht="15.95" customHeight="1">
      <c r="A9" s="116"/>
      <c r="B9" s="24"/>
      <c r="C9" s="53" t="s">
        <v>14</v>
      </c>
      <c r="D9" s="10">
        <v>3</v>
      </c>
      <c r="E9" s="9">
        <v>3</v>
      </c>
      <c r="F9" s="10">
        <v>11</v>
      </c>
      <c r="G9" s="9">
        <v>8</v>
      </c>
      <c r="H9" s="9">
        <v>5</v>
      </c>
      <c r="I9" s="9">
        <v>4</v>
      </c>
      <c r="J9" s="9">
        <v>4</v>
      </c>
      <c r="K9" s="9">
        <v>4</v>
      </c>
      <c r="L9" s="9">
        <v>3</v>
      </c>
      <c r="M9" s="9">
        <v>3</v>
      </c>
      <c r="N9" s="9">
        <v>1</v>
      </c>
      <c r="O9" s="9">
        <v>1</v>
      </c>
      <c r="P9" s="9">
        <v>4</v>
      </c>
      <c r="Q9" s="9">
        <v>4</v>
      </c>
      <c r="R9" s="9">
        <v>5</v>
      </c>
      <c r="S9" s="9">
        <v>5</v>
      </c>
      <c r="T9" s="9">
        <v>2</v>
      </c>
      <c r="U9" s="9">
        <v>2</v>
      </c>
      <c r="V9" s="9">
        <v>9</v>
      </c>
      <c r="W9" s="16">
        <v>9</v>
      </c>
      <c r="X9" s="58">
        <f t="shared" si="0"/>
        <v>47</v>
      </c>
      <c r="Y9" s="59">
        <f t="shared" si="0"/>
        <v>43</v>
      </c>
      <c r="Z9" s="2"/>
      <c r="AA9" s="117"/>
      <c r="AB9" s="26"/>
    </row>
    <row r="10" spans="1:28" ht="15.95" customHeight="1">
      <c r="A10" s="116"/>
      <c r="B10" s="24"/>
      <c r="C10" s="53" t="s">
        <v>38</v>
      </c>
      <c r="D10" s="10">
        <v>3</v>
      </c>
      <c r="E10" s="9">
        <v>2</v>
      </c>
      <c r="F10" s="10">
        <v>2</v>
      </c>
      <c r="G10" s="9">
        <v>2</v>
      </c>
      <c r="H10" s="9">
        <v>1</v>
      </c>
      <c r="I10" s="9">
        <v>1</v>
      </c>
      <c r="J10" s="9">
        <v>3</v>
      </c>
      <c r="K10" s="9">
        <v>1</v>
      </c>
      <c r="L10" s="9">
        <v>1</v>
      </c>
      <c r="M10" s="9"/>
      <c r="N10" s="9"/>
      <c r="O10" s="9"/>
      <c r="P10" s="9">
        <v>1</v>
      </c>
      <c r="Q10" s="9">
        <v>1</v>
      </c>
      <c r="R10" s="9">
        <v>3</v>
      </c>
      <c r="S10" s="9">
        <v>2</v>
      </c>
      <c r="T10" s="9"/>
      <c r="U10" s="9"/>
      <c r="V10" s="9"/>
      <c r="W10" s="16"/>
      <c r="X10" s="58">
        <f t="shared" si="0"/>
        <v>14</v>
      </c>
      <c r="Y10" s="59">
        <f t="shared" si="0"/>
        <v>9</v>
      </c>
      <c r="Z10" s="2"/>
      <c r="AA10" s="117"/>
      <c r="AB10" s="26"/>
    </row>
    <row r="11" spans="1:28" ht="15.95" customHeight="1">
      <c r="A11" s="116"/>
      <c r="B11" s="24"/>
      <c r="C11" s="53" t="s">
        <v>12</v>
      </c>
      <c r="D11" s="10">
        <v>11</v>
      </c>
      <c r="E11" s="9">
        <v>6</v>
      </c>
      <c r="F11" s="10">
        <v>50</v>
      </c>
      <c r="G11" s="9">
        <v>31</v>
      </c>
      <c r="H11" s="9">
        <v>6</v>
      </c>
      <c r="I11" s="9">
        <v>2</v>
      </c>
      <c r="J11" s="9">
        <v>2</v>
      </c>
      <c r="K11" s="9"/>
      <c r="L11" s="9"/>
      <c r="M11" s="9"/>
      <c r="N11" s="9"/>
      <c r="O11" s="9"/>
      <c r="P11" s="9">
        <v>3</v>
      </c>
      <c r="Q11" s="9">
        <v>3</v>
      </c>
      <c r="R11" s="9">
        <v>8</v>
      </c>
      <c r="S11" s="9">
        <v>4</v>
      </c>
      <c r="T11" s="9">
        <v>1</v>
      </c>
      <c r="U11" s="9"/>
      <c r="V11" s="9">
        <v>3</v>
      </c>
      <c r="W11" s="16">
        <v>1</v>
      </c>
      <c r="X11" s="58">
        <f>(D11+F11+H11+J11+L11+N11+P11+R11+T11+V11)</f>
        <v>84</v>
      </c>
      <c r="Y11" s="59">
        <f>(E11+G11+I11+K11+M11+O11+Q11+S11+U11+W11)</f>
        <v>47</v>
      </c>
      <c r="Z11" s="2"/>
      <c r="AA11" s="117"/>
      <c r="AB11" s="26"/>
    </row>
    <row r="12" spans="1:28" ht="15.95" customHeight="1">
      <c r="A12" s="116"/>
      <c r="B12" s="24"/>
      <c r="C12" s="53" t="s">
        <v>13</v>
      </c>
      <c r="D12" s="10">
        <v>12</v>
      </c>
      <c r="E12" s="9">
        <v>5</v>
      </c>
      <c r="F12" s="10">
        <v>37</v>
      </c>
      <c r="G12" s="9">
        <v>11</v>
      </c>
      <c r="H12" s="9">
        <v>6</v>
      </c>
      <c r="I12" s="9"/>
      <c r="J12" s="9">
        <v>3</v>
      </c>
      <c r="K12" s="9">
        <v>2</v>
      </c>
      <c r="L12" s="9">
        <v>3</v>
      </c>
      <c r="M12" s="9">
        <v>1</v>
      </c>
      <c r="N12" s="9"/>
      <c r="O12" s="9"/>
      <c r="P12" s="9">
        <v>5</v>
      </c>
      <c r="Q12" s="9">
        <v>1</v>
      </c>
      <c r="R12" s="9">
        <v>6</v>
      </c>
      <c r="S12" s="9">
        <v>1</v>
      </c>
      <c r="T12" s="9">
        <v>2</v>
      </c>
      <c r="U12" s="9"/>
      <c r="V12" s="9"/>
      <c r="W12" s="16"/>
      <c r="X12" s="58">
        <f>(D12+F12+H12+J12+L12+N12+P12+R12+T12+V12)</f>
        <v>74</v>
      </c>
      <c r="Y12" s="59">
        <f>(E12+G12+I12+K12+M12+O12+Q12+S12+U12+W12)</f>
        <v>21</v>
      </c>
      <c r="Z12" s="2"/>
      <c r="AA12" s="117"/>
      <c r="AB12" s="26"/>
    </row>
    <row r="13" spans="1:28" ht="15.95" customHeight="1">
      <c r="A13" s="116"/>
      <c r="B13" s="24"/>
      <c r="C13" s="53" t="s">
        <v>15</v>
      </c>
      <c r="D13" s="10">
        <v>12</v>
      </c>
      <c r="E13" s="9">
        <v>12</v>
      </c>
      <c r="F13" s="10">
        <v>62</v>
      </c>
      <c r="G13" s="9">
        <v>60</v>
      </c>
      <c r="H13" s="9">
        <v>12</v>
      </c>
      <c r="I13" s="9">
        <v>11</v>
      </c>
      <c r="J13" s="9">
        <v>7</v>
      </c>
      <c r="K13" s="9">
        <v>5</v>
      </c>
      <c r="L13" s="9">
        <v>11</v>
      </c>
      <c r="M13" s="9">
        <v>11</v>
      </c>
      <c r="N13" s="9">
        <v>2</v>
      </c>
      <c r="O13" s="9">
        <v>2</v>
      </c>
      <c r="P13" s="9">
        <v>10</v>
      </c>
      <c r="Q13" s="9">
        <v>8</v>
      </c>
      <c r="R13" s="9">
        <v>32</v>
      </c>
      <c r="S13" s="9">
        <v>32</v>
      </c>
      <c r="T13" s="9">
        <v>2</v>
      </c>
      <c r="U13" s="9">
        <v>2</v>
      </c>
      <c r="V13" s="9">
        <v>14</v>
      </c>
      <c r="W13" s="16">
        <v>14</v>
      </c>
      <c r="X13" s="58">
        <f t="shared" si="0"/>
        <v>164</v>
      </c>
      <c r="Y13" s="59">
        <f t="shared" si="0"/>
        <v>157</v>
      </c>
      <c r="Z13" s="2"/>
      <c r="AA13" s="117"/>
      <c r="AB13" s="26"/>
    </row>
    <row r="14" spans="1:28" ht="15.95" customHeight="1">
      <c r="A14" s="116"/>
      <c r="B14" s="24"/>
      <c r="C14" s="53" t="s">
        <v>16</v>
      </c>
      <c r="D14" s="10">
        <v>12</v>
      </c>
      <c r="E14" s="9">
        <v>9</v>
      </c>
      <c r="F14" s="10">
        <v>36</v>
      </c>
      <c r="G14" s="9">
        <v>15</v>
      </c>
      <c r="H14" s="9">
        <v>6</v>
      </c>
      <c r="I14" s="9">
        <v>2</v>
      </c>
      <c r="J14" s="9">
        <v>7</v>
      </c>
      <c r="K14" s="9">
        <v>2</v>
      </c>
      <c r="L14" s="9">
        <v>4</v>
      </c>
      <c r="M14" s="9">
        <v>1</v>
      </c>
      <c r="N14" s="9"/>
      <c r="O14" s="9"/>
      <c r="P14" s="9">
        <v>2</v>
      </c>
      <c r="Q14" s="9"/>
      <c r="R14" s="9">
        <v>9</v>
      </c>
      <c r="S14" s="9">
        <v>5</v>
      </c>
      <c r="T14" s="9">
        <v>2</v>
      </c>
      <c r="U14" s="9"/>
      <c r="V14" s="9">
        <v>1</v>
      </c>
      <c r="W14" s="16">
        <v>1</v>
      </c>
      <c r="X14" s="58">
        <f t="shared" si="0"/>
        <v>79</v>
      </c>
      <c r="Y14" s="59">
        <f t="shared" si="0"/>
        <v>35</v>
      </c>
      <c r="Z14" s="2"/>
      <c r="AA14" s="117"/>
      <c r="AB14" s="26"/>
    </row>
    <row r="15" spans="1:28" ht="15.95" customHeight="1">
      <c r="A15" s="116"/>
      <c r="B15" s="24"/>
      <c r="C15" s="53" t="s">
        <v>17</v>
      </c>
      <c r="D15" s="10">
        <v>9</v>
      </c>
      <c r="E15" s="9">
        <v>4</v>
      </c>
      <c r="F15" s="10">
        <v>16</v>
      </c>
      <c r="G15" s="9">
        <v>8</v>
      </c>
      <c r="H15" s="9">
        <v>1</v>
      </c>
      <c r="I15" s="9"/>
      <c r="J15" s="9">
        <v>2</v>
      </c>
      <c r="K15" s="9"/>
      <c r="L15" s="9">
        <v>1</v>
      </c>
      <c r="M15" s="9">
        <v>1</v>
      </c>
      <c r="N15" s="9"/>
      <c r="O15" s="9"/>
      <c r="P15" s="9">
        <v>1</v>
      </c>
      <c r="Q15" s="9">
        <v>1</v>
      </c>
      <c r="R15" s="9"/>
      <c r="S15" s="9"/>
      <c r="T15" s="9"/>
      <c r="U15" s="9"/>
      <c r="V15" s="9"/>
      <c r="W15" s="16"/>
      <c r="X15" s="58">
        <f t="shared" si="0"/>
        <v>30</v>
      </c>
      <c r="Y15" s="59">
        <f t="shared" si="0"/>
        <v>14</v>
      </c>
      <c r="Z15" s="2"/>
      <c r="AA15" s="117"/>
      <c r="AB15" s="26"/>
    </row>
    <row r="16" spans="1:28" ht="15.95" customHeight="1">
      <c r="A16" s="116"/>
      <c r="B16" s="24"/>
      <c r="C16" s="53" t="s">
        <v>18</v>
      </c>
      <c r="D16" s="10">
        <v>13</v>
      </c>
      <c r="E16" s="9">
        <v>5</v>
      </c>
      <c r="F16" s="10">
        <v>51</v>
      </c>
      <c r="G16" s="9">
        <v>12</v>
      </c>
      <c r="H16" s="9">
        <v>4</v>
      </c>
      <c r="I16" s="9"/>
      <c r="J16" s="9">
        <v>3</v>
      </c>
      <c r="K16" s="9"/>
      <c r="L16" s="9">
        <v>2</v>
      </c>
      <c r="M16" s="9"/>
      <c r="N16" s="9"/>
      <c r="O16" s="9"/>
      <c r="P16" s="9">
        <v>10</v>
      </c>
      <c r="Q16" s="9"/>
      <c r="R16" s="9">
        <v>5</v>
      </c>
      <c r="S16" s="9"/>
      <c r="T16" s="9">
        <v>2</v>
      </c>
      <c r="U16" s="9"/>
      <c r="V16" s="9">
        <v>1</v>
      </c>
      <c r="W16" s="16"/>
      <c r="X16" s="58">
        <f t="shared" si="0"/>
        <v>91</v>
      </c>
      <c r="Y16" s="59">
        <f t="shared" si="0"/>
        <v>17</v>
      </c>
      <c r="Z16" s="2"/>
      <c r="AA16" s="117"/>
      <c r="AB16" s="26"/>
    </row>
    <row r="17" spans="1:30" ht="15.95" customHeight="1">
      <c r="A17" s="116"/>
      <c r="B17" s="24"/>
      <c r="C17" s="53" t="s">
        <v>19</v>
      </c>
      <c r="D17" s="10">
        <v>29</v>
      </c>
      <c r="E17" s="9">
        <v>1</v>
      </c>
      <c r="F17" s="10">
        <v>32</v>
      </c>
      <c r="G17" s="9"/>
      <c r="H17" s="9">
        <v>1</v>
      </c>
      <c r="I17" s="9"/>
      <c r="J17" s="9"/>
      <c r="K17" s="9"/>
      <c r="L17" s="9"/>
      <c r="M17" s="9"/>
      <c r="N17" s="9"/>
      <c r="O17" s="9"/>
      <c r="P17" s="9"/>
      <c r="Q17" s="9"/>
      <c r="R17" s="9">
        <v>1</v>
      </c>
      <c r="S17" s="9"/>
      <c r="T17" s="9"/>
      <c r="U17" s="9"/>
      <c r="V17" s="9">
        <v>2</v>
      </c>
      <c r="W17" s="16"/>
      <c r="X17" s="58">
        <f t="shared" si="0"/>
        <v>65</v>
      </c>
      <c r="Y17" s="59">
        <f t="shared" si="0"/>
        <v>1</v>
      </c>
      <c r="Z17" s="2"/>
      <c r="AA17" s="117"/>
      <c r="AB17" s="26"/>
    </row>
    <row r="18" spans="1:30" ht="15.95" customHeight="1">
      <c r="A18" s="116"/>
      <c r="B18" s="24"/>
      <c r="C18" s="53" t="s">
        <v>20</v>
      </c>
      <c r="D18" s="10"/>
      <c r="E18" s="9"/>
      <c r="F18" s="10">
        <v>2</v>
      </c>
      <c r="G18" s="9"/>
      <c r="H18" s="9"/>
      <c r="I18" s="9"/>
      <c r="J18" s="9">
        <v>1</v>
      </c>
      <c r="K18" s="9"/>
      <c r="L18" s="9"/>
      <c r="M18" s="9"/>
      <c r="N18" s="9"/>
      <c r="O18" s="9"/>
      <c r="P18" s="9">
        <v>1</v>
      </c>
      <c r="Q18" s="9"/>
      <c r="R18" s="9"/>
      <c r="S18" s="9"/>
      <c r="T18" s="9"/>
      <c r="U18" s="9"/>
      <c r="V18" s="9">
        <v>1</v>
      </c>
      <c r="W18" s="16"/>
      <c r="X18" s="58">
        <f t="shared" si="0"/>
        <v>5</v>
      </c>
      <c r="Y18" s="59">
        <f t="shared" si="0"/>
        <v>0</v>
      </c>
      <c r="Z18" s="2"/>
      <c r="AA18" s="117"/>
      <c r="AB18" s="26"/>
    </row>
    <row r="19" spans="1:30" ht="15.95" customHeight="1">
      <c r="A19" s="116"/>
      <c r="B19" s="24"/>
      <c r="C19" s="53" t="s">
        <v>21</v>
      </c>
      <c r="D19" s="10">
        <v>64</v>
      </c>
      <c r="E19" s="9">
        <v>3</v>
      </c>
      <c r="F19" s="10">
        <v>87</v>
      </c>
      <c r="G19" s="9">
        <v>4</v>
      </c>
      <c r="H19" s="9">
        <v>6</v>
      </c>
      <c r="I19" s="9"/>
      <c r="J19" s="9"/>
      <c r="K19" s="9"/>
      <c r="L19" s="9">
        <v>4</v>
      </c>
      <c r="M19" s="9"/>
      <c r="N19" s="9">
        <v>1</v>
      </c>
      <c r="O19" s="9">
        <v>1</v>
      </c>
      <c r="P19" s="9">
        <v>3</v>
      </c>
      <c r="Q19" s="9">
        <v>1</v>
      </c>
      <c r="R19" s="9">
        <v>7</v>
      </c>
      <c r="S19" s="9">
        <v>1</v>
      </c>
      <c r="T19" s="9">
        <v>1</v>
      </c>
      <c r="U19" s="9">
        <v>1</v>
      </c>
      <c r="V19" s="9">
        <v>3</v>
      </c>
      <c r="W19" s="16">
        <v>1</v>
      </c>
      <c r="X19" s="58">
        <f t="shared" si="0"/>
        <v>176</v>
      </c>
      <c r="Y19" s="59">
        <f t="shared" si="0"/>
        <v>12</v>
      </c>
      <c r="Z19" s="2"/>
      <c r="AA19" s="117"/>
      <c r="AB19" s="26"/>
    </row>
    <row r="20" spans="1:30" ht="15.95" customHeight="1" thickBot="1">
      <c r="A20" s="116"/>
      <c r="B20" s="24"/>
      <c r="C20" s="55" t="s">
        <v>22</v>
      </c>
      <c r="D20" s="18"/>
      <c r="E20" s="19"/>
      <c r="F20" s="18">
        <v>15</v>
      </c>
      <c r="G20" s="19"/>
      <c r="H20" s="19">
        <v>2</v>
      </c>
      <c r="I20" s="19">
        <v>1</v>
      </c>
      <c r="J20" s="9">
        <v>1</v>
      </c>
      <c r="K20" s="9"/>
      <c r="L20" s="19"/>
      <c r="M20" s="19"/>
      <c r="N20" s="19"/>
      <c r="O20" s="19"/>
      <c r="P20" s="19">
        <v>2</v>
      </c>
      <c r="Q20" s="19"/>
      <c r="R20" s="19"/>
      <c r="S20" s="19"/>
      <c r="T20" s="19"/>
      <c r="U20" s="19"/>
      <c r="V20" s="19"/>
      <c r="W20" s="56"/>
      <c r="X20" s="58">
        <f t="shared" si="0"/>
        <v>20</v>
      </c>
      <c r="Y20" s="59">
        <f t="shared" si="0"/>
        <v>1</v>
      </c>
      <c r="Z20" s="2"/>
      <c r="AA20" s="117"/>
      <c r="AB20" s="26"/>
    </row>
    <row r="21" spans="1:30" ht="15.75" thickBot="1">
      <c r="A21" s="116"/>
      <c r="B21" s="24"/>
      <c r="C21" s="31" t="s">
        <v>23</v>
      </c>
      <c r="D21" s="32">
        <f>D7+D8+D9+D10+D11+D12+D13+D14+D15+D16+D17+D18+D19+D20</f>
        <v>171</v>
      </c>
      <c r="E21" s="32">
        <f t="shared" ref="E21:W21" si="1">E7+E8+E9+E10+E11+E12+E13+E14+E15+E16+E17+E18+E19+E20</f>
        <v>52</v>
      </c>
      <c r="F21" s="32">
        <f t="shared" si="1"/>
        <v>425</v>
      </c>
      <c r="G21" s="32">
        <f t="shared" si="1"/>
        <v>164</v>
      </c>
      <c r="H21" s="32">
        <f t="shared" si="1"/>
        <v>59</v>
      </c>
      <c r="I21" s="32">
        <f t="shared" si="1"/>
        <v>23</v>
      </c>
      <c r="J21" s="32">
        <f t="shared" si="1"/>
        <v>35</v>
      </c>
      <c r="K21" s="32">
        <f t="shared" si="1"/>
        <v>16</v>
      </c>
      <c r="L21" s="32">
        <f t="shared" si="1"/>
        <v>30</v>
      </c>
      <c r="M21" s="32">
        <f t="shared" si="1"/>
        <v>18</v>
      </c>
      <c r="N21" s="32">
        <f t="shared" si="1"/>
        <v>4</v>
      </c>
      <c r="O21" s="32">
        <f t="shared" si="1"/>
        <v>4</v>
      </c>
      <c r="P21" s="32">
        <f t="shared" si="1"/>
        <v>48</v>
      </c>
      <c r="Q21" s="32">
        <f t="shared" si="1"/>
        <v>20</v>
      </c>
      <c r="R21" s="32">
        <f t="shared" si="1"/>
        <v>85</v>
      </c>
      <c r="S21" s="32">
        <f t="shared" si="1"/>
        <v>53</v>
      </c>
      <c r="T21" s="32">
        <f t="shared" si="1"/>
        <v>17</v>
      </c>
      <c r="U21" s="32">
        <f t="shared" si="1"/>
        <v>6</v>
      </c>
      <c r="V21" s="32">
        <f t="shared" si="1"/>
        <v>36</v>
      </c>
      <c r="W21" s="32">
        <f t="shared" si="1"/>
        <v>26</v>
      </c>
      <c r="X21" s="86">
        <f>SUM(X7:X20)</f>
        <v>910</v>
      </c>
      <c r="Y21" s="51">
        <f>SUM(Y7:Y20)</f>
        <v>382</v>
      </c>
      <c r="Z21" s="2"/>
      <c r="AA21" s="117"/>
      <c r="AB21" s="26"/>
    </row>
    <row r="22" spans="1:30" ht="15.75" thickBot="1">
      <c r="A22" s="116"/>
      <c r="B22" s="24"/>
      <c r="C22" s="33" t="s">
        <v>34</v>
      </c>
      <c r="D22" s="147">
        <f>SUM(D21:E21)</f>
        <v>223</v>
      </c>
      <c r="E22" s="131"/>
      <c r="F22" s="147">
        <f>+(G21/F21)</f>
        <v>0.38588235294117645</v>
      </c>
      <c r="G22" s="131"/>
      <c r="H22" s="147">
        <f>+(I21/H21)</f>
        <v>0.38983050847457629</v>
      </c>
      <c r="I22" s="131"/>
      <c r="J22" s="147">
        <f>+(K21/J21)</f>
        <v>0.45714285714285713</v>
      </c>
      <c r="K22" s="131"/>
      <c r="L22" s="147">
        <f>+(M21/L21)</f>
        <v>0.6</v>
      </c>
      <c r="M22" s="131"/>
      <c r="N22" s="147">
        <f>+(O21/N21)</f>
        <v>1</v>
      </c>
      <c r="O22" s="131"/>
      <c r="P22" s="147">
        <f>+(Q21/P21)</f>
        <v>0.41666666666666669</v>
      </c>
      <c r="Q22" s="131"/>
      <c r="R22" s="147">
        <f>+(S21/R21)</f>
        <v>0.62352941176470589</v>
      </c>
      <c r="S22" s="131"/>
      <c r="T22" s="147">
        <f>+(U21/T21)</f>
        <v>0.35294117647058826</v>
      </c>
      <c r="U22" s="131"/>
      <c r="V22" s="147">
        <f>+(W21/V21)</f>
        <v>0.72222222222222221</v>
      </c>
      <c r="W22" s="131"/>
      <c r="X22" s="147">
        <f>+(Y21/X21)</f>
        <v>0.41978021978021979</v>
      </c>
      <c r="Y22" s="131"/>
      <c r="Z22" s="2"/>
      <c r="AA22" s="117"/>
      <c r="AB22" s="26"/>
    </row>
    <row r="23" spans="1:30" ht="13.5" thickBot="1">
      <c r="A23" s="116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17"/>
      <c r="AB23" s="26"/>
    </row>
    <row r="24" spans="1:30" ht="13.5" thickBot="1">
      <c r="A24" s="116"/>
      <c r="B24" s="24"/>
      <c r="C24" s="148" t="s">
        <v>0</v>
      </c>
      <c r="D24" s="156" t="s">
        <v>37</v>
      </c>
      <c r="E24" s="140"/>
      <c r="F24" s="113" t="s">
        <v>52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51" t="s">
        <v>23</v>
      </c>
      <c r="W24" s="152"/>
      <c r="X24" s="15"/>
      <c r="Y24" s="15"/>
      <c r="Z24" s="15"/>
      <c r="AA24" s="117"/>
      <c r="AB24" s="26"/>
    </row>
    <row r="25" spans="1:30" ht="13.5" thickBot="1">
      <c r="A25" s="116"/>
      <c r="B25" s="24"/>
      <c r="C25" s="149"/>
      <c r="D25" s="157"/>
      <c r="E25" s="142"/>
      <c r="F25" s="137" t="s">
        <v>25</v>
      </c>
      <c r="G25" s="138"/>
      <c r="H25" s="137" t="s">
        <v>24</v>
      </c>
      <c r="I25" s="138"/>
      <c r="J25" s="137" t="s">
        <v>26</v>
      </c>
      <c r="K25" s="138"/>
      <c r="L25" s="137" t="s">
        <v>27</v>
      </c>
      <c r="M25" s="138"/>
      <c r="N25" s="137" t="s">
        <v>28</v>
      </c>
      <c r="O25" s="138"/>
      <c r="P25" s="137" t="s">
        <v>29</v>
      </c>
      <c r="Q25" s="138"/>
      <c r="R25" s="137" t="s">
        <v>30</v>
      </c>
      <c r="S25" s="138"/>
      <c r="T25" s="137" t="s">
        <v>31</v>
      </c>
      <c r="U25" s="138"/>
      <c r="V25" s="153"/>
      <c r="W25" s="154"/>
      <c r="X25" s="15"/>
      <c r="Y25" s="15"/>
      <c r="Z25" s="15"/>
      <c r="AA25" s="117"/>
      <c r="AB25" s="26"/>
    </row>
    <row r="26" spans="1:30" ht="13.5" thickBot="1">
      <c r="A26" s="116"/>
      <c r="B26" s="24"/>
      <c r="C26" s="150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84" t="s">
        <v>33</v>
      </c>
      <c r="V26" s="50" t="s">
        <v>32</v>
      </c>
      <c r="W26" s="50" t="s">
        <v>33</v>
      </c>
      <c r="X26" s="15"/>
      <c r="Y26" s="15"/>
      <c r="Z26" s="15"/>
      <c r="AA26" s="117"/>
      <c r="AB26" s="26"/>
    </row>
    <row r="27" spans="1:30" ht="15.95" customHeight="1">
      <c r="A27" s="116"/>
      <c r="B27" s="24"/>
      <c r="C27" s="52" t="s">
        <v>10</v>
      </c>
      <c r="D27" s="8">
        <f t="shared" ref="D27:E39" si="2">(X7)</f>
        <v>28</v>
      </c>
      <c r="E27" s="8">
        <f t="shared" si="2"/>
        <v>5</v>
      </c>
      <c r="F27" s="7">
        <v>1</v>
      </c>
      <c r="G27" s="7">
        <v>1</v>
      </c>
      <c r="H27" s="7">
        <v>7</v>
      </c>
      <c r="I27" s="7">
        <v>2</v>
      </c>
      <c r="J27" s="11"/>
      <c r="K27" s="11"/>
      <c r="L27" s="7">
        <v>3</v>
      </c>
      <c r="M27" s="7"/>
      <c r="N27" s="7">
        <v>8</v>
      </c>
      <c r="O27" s="7">
        <v>4</v>
      </c>
      <c r="P27" s="11">
        <v>3</v>
      </c>
      <c r="Q27" s="11"/>
      <c r="R27" s="7"/>
      <c r="S27" s="7"/>
      <c r="T27" s="7">
        <v>1</v>
      </c>
      <c r="U27" s="37">
        <v>1</v>
      </c>
      <c r="V27" s="47">
        <f t="shared" ref="V27:W40" si="3">(D27+F27+H27+J27+L27+N27+P27+R27+T27)</f>
        <v>51</v>
      </c>
      <c r="W27" s="47">
        <f>(E27+G27+I27+K27+M27+O27+Q27+S27+U27)</f>
        <v>13</v>
      </c>
      <c r="X27" s="15"/>
      <c r="Y27" s="15"/>
      <c r="Z27" s="39"/>
      <c r="AA27" s="117"/>
      <c r="AB27" s="26"/>
      <c r="AC27" s="46">
        <f>(W27/V27)</f>
        <v>0.25490196078431371</v>
      </c>
    </row>
    <row r="28" spans="1:30" ht="15.95" customHeight="1">
      <c r="A28" s="116"/>
      <c r="B28" s="24"/>
      <c r="C28" s="53" t="s">
        <v>11</v>
      </c>
      <c r="D28" s="8">
        <f t="shared" si="2"/>
        <v>33</v>
      </c>
      <c r="E28" s="8">
        <f t="shared" si="2"/>
        <v>20</v>
      </c>
      <c r="F28" s="9">
        <v>7</v>
      </c>
      <c r="G28" s="9">
        <v>5</v>
      </c>
      <c r="H28" s="9">
        <v>2</v>
      </c>
      <c r="I28" s="9"/>
      <c r="J28" s="11">
        <v>1</v>
      </c>
      <c r="K28" s="11"/>
      <c r="L28" s="9">
        <v>2</v>
      </c>
      <c r="M28" s="9"/>
      <c r="N28" s="9">
        <v>1</v>
      </c>
      <c r="O28" s="9"/>
      <c r="P28" s="11"/>
      <c r="Q28" s="11"/>
      <c r="R28" s="9"/>
      <c r="S28" s="9"/>
      <c r="T28" s="9"/>
      <c r="U28" s="16"/>
      <c r="V28" s="47">
        <f t="shared" si="3"/>
        <v>46</v>
      </c>
      <c r="W28" s="47">
        <f>(E28+G28+I28+K28+M28+O28+Q28+S28+U28)</f>
        <v>25</v>
      </c>
      <c r="X28" s="12"/>
      <c r="Y28" s="12"/>
      <c r="Z28" s="39"/>
      <c r="AA28" s="117"/>
      <c r="AB28" s="26"/>
      <c r="AC28" s="46">
        <f t="shared" ref="AC28:AC40" si="4">(W28/V28)</f>
        <v>0.54347826086956519</v>
      </c>
    </row>
    <row r="29" spans="1:30" ht="15.95" customHeight="1">
      <c r="A29" s="116"/>
      <c r="B29" s="24"/>
      <c r="C29" s="53" t="s">
        <v>14</v>
      </c>
      <c r="D29" s="8">
        <f t="shared" si="2"/>
        <v>47</v>
      </c>
      <c r="E29" s="8">
        <f t="shared" si="2"/>
        <v>43</v>
      </c>
      <c r="F29" s="9">
        <v>5</v>
      </c>
      <c r="G29" s="9">
        <v>4</v>
      </c>
      <c r="H29" s="9">
        <v>3</v>
      </c>
      <c r="I29" s="9">
        <v>3</v>
      </c>
      <c r="J29" s="11">
        <v>3</v>
      </c>
      <c r="K29" s="11">
        <v>2</v>
      </c>
      <c r="L29" s="9">
        <v>4</v>
      </c>
      <c r="M29" s="9">
        <v>4</v>
      </c>
      <c r="N29" s="9">
        <v>1</v>
      </c>
      <c r="O29" s="9">
        <v>1</v>
      </c>
      <c r="P29" s="11">
        <v>1</v>
      </c>
      <c r="Q29" s="11">
        <v>1</v>
      </c>
      <c r="R29" s="9"/>
      <c r="S29" s="9"/>
      <c r="T29" s="9">
        <v>1</v>
      </c>
      <c r="U29" s="16">
        <v>1</v>
      </c>
      <c r="V29" s="47">
        <f t="shared" si="3"/>
        <v>65</v>
      </c>
      <c r="W29" s="47">
        <f t="shared" si="3"/>
        <v>59</v>
      </c>
      <c r="X29" s="15"/>
      <c r="Y29" s="15"/>
      <c r="Z29" s="39"/>
      <c r="AA29" s="117"/>
      <c r="AB29" s="26"/>
      <c r="AC29" s="46">
        <f t="shared" si="4"/>
        <v>0.90769230769230769</v>
      </c>
      <c r="AD29" s="25"/>
    </row>
    <row r="30" spans="1:30" ht="15.95" customHeight="1">
      <c r="A30" s="116"/>
      <c r="B30" s="24"/>
      <c r="C30" s="54" t="s">
        <v>38</v>
      </c>
      <c r="D30" s="8">
        <f t="shared" si="2"/>
        <v>14</v>
      </c>
      <c r="E30" s="8">
        <f t="shared" si="2"/>
        <v>9</v>
      </c>
      <c r="F30" s="9">
        <v>1</v>
      </c>
      <c r="G30" s="9"/>
      <c r="H30" s="9">
        <v>2</v>
      </c>
      <c r="I30" s="9"/>
      <c r="J30" s="11">
        <v>1</v>
      </c>
      <c r="K30" s="11"/>
      <c r="L30" s="9"/>
      <c r="M30" s="9"/>
      <c r="N30" s="9">
        <v>1</v>
      </c>
      <c r="O30" s="9">
        <v>1</v>
      </c>
      <c r="P30" s="11"/>
      <c r="Q30" s="11"/>
      <c r="R30" s="9">
        <v>1</v>
      </c>
      <c r="S30" s="9"/>
      <c r="T30" s="9">
        <v>1</v>
      </c>
      <c r="U30" s="16">
        <v>1</v>
      </c>
      <c r="V30" s="48">
        <f t="shared" si="3"/>
        <v>21</v>
      </c>
      <c r="W30" s="48">
        <f t="shared" si="3"/>
        <v>11</v>
      </c>
      <c r="X30" s="15"/>
      <c r="Y30" s="15"/>
      <c r="Z30" s="39"/>
      <c r="AA30" s="117"/>
      <c r="AB30" s="26"/>
      <c r="AC30" s="46">
        <f t="shared" si="4"/>
        <v>0.52380952380952384</v>
      </c>
      <c r="AD30" s="25"/>
    </row>
    <row r="31" spans="1:30" ht="15.95" customHeight="1">
      <c r="A31" s="116"/>
      <c r="B31" s="24"/>
      <c r="C31" s="53" t="s">
        <v>12</v>
      </c>
      <c r="D31" s="8">
        <f t="shared" si="2"/>
        <v>84</v>
      </c>
      <c r="E31" s="8">
        <f t="shared" si="2"/>
        <v>47</v>
      </c>
      <c r="F31" s="9">
        <v>8</v>
      </c>
      <c r="G31" s="9">
        <v>1</v>
      </c>
      <c r="H31" s="9">
        <v>13</v>
      </c>
      <c r="I31" s="9">
        <v>1</v>
      </c>
      <c r="J31" s="11">
        <v>1</v>
      </c>
      <c r="K31" s="11"/>
      <c r="L31" s="9">
        <v>2</v>
      </c>
      <c r="M31" s="9"/>
      <c r="N31" s="9">
        <v>1</v>
      </c>
      <c r="O31" s="9"/>
      <c r="P31" s="11">
        <v>2</v>
      </c>
      <c r="Q31" s="11"/>
      <c r="R31" s="9"/>
      <c r="S31" s="9"/>
      <c r="T31" s="9">
        <v>3</v>
      </c>
      <c r="U31" s="16">
        <v>1</v>
      </c>
      <c r="V31" s="47">
        <f>(D31+F31+H31+J31+L31+N31+P31+R31+T31)</f>
        <v>114</v>
      </c>
      <c r="W31" s="47">
        <f>(E31+G31+I31+K31+M31+O31+Q31+S31+U31)</f>
        <v>50</v>
      </c>
      <c r="X31" s="15"/>
      <c r="Y31" s="15"/>
      <c r="Z31" s="39"/>
      <c r="AA31" s="117"/>
      <c r="AB31" s="26"/>
      <c r="AC31" s="46">
        <f t="shared" si="4"/>
        <v>0.43859649122807015</v>
      </c>
      <c r="AD31" s="25"/>
    </row>
    <row r="32" spans="1:30" ht="15.95" customHeight="1">
      <c r="A32" s="116"/>
      <c r="B32" s="24"/>
      <c r="C32" s="53" t="s">
        <v>13</v>
      </c>
      <c r="D32" s="8">
        <f t="shared" si="2"/>
        <v>74</v>
      </c>
      <c r="E32" s="8">
        <f t="shared" si="2"/>
        <v>21</v>
      </c>
      <c r="F32" s="9">
        <v>8</v>
      </c>
      <c r="G32" s="9">
        <v>3</v>
      </c>
      <c r="H32" s="9">
        <v>11</v>
      </c>
      <c r="I32" s="9">
        <v>1</v>
      </c>
      <c r="J32" s="11">
        <v>2</v>
      </c>
      <c r="K32" s="11"/>
      <c r="L32" s="9"/>
      <c r="M32" s="9"/>
      <c r="N32" s="9">
        <v>6</v>
      </c>
      <c r="O32" s="9"/>
      <c r="P32" s="11">
        <v>2</v>
      </c>
      <c r="Q32" s="11">
        <v>1</v>
      </c>
      <c r="R32" s="9">
        <v>1</v>
      </c>
      <c r="S32" s="9">
        <v>1</v>
      </c>
      <c r="T32" s="9"/>
      <c r="U32" s="16"/>
      <c r="V32" s="47">
        <f>(D32+F32+H32+J32+L32+N32+P32+R32+T32)</f>
        <v>104</v>
      </c>
      <c r="W32" s="47">
        <f>(E32+G32+I32+K32+M32+O32+Q32+S32+U32)</f>
        <v>27</v>
      </c>
      <c r="X32" s="15"/>
      <c r="Y32" s="15"/>
      <c r="Z32" s="39"/>
      <c r="AA32" s="117"/>
      <c r="AB32" s="26"/>
      <c r="AC32" s="46">
        <f t="shared" si="4"/>
        <v>0.25961538461538464</v>
      </c>
      <c r="AD32" s="25"/>
    </row>
    <row r="33" spans="1:30" ht="15.95" customHeight="1">
      <c r="A33" s="116"/>
      <c r="B33" s="24"/>
      <c r="C33" s="53" t="s">
        <v>15</v>
      </c>
      <c r="D33" s="8">
        <f t="shared" si="2"/>
        <v>164</v>
      </c>
      <c r="E33" s="8">
        <f t="shared" si="2"/>
        <v>157</v>
      </c>
      <c r="F33" s="9">
        <v>19</v>
      </c>
      <c r="G33" s="9">
        <v>17</v>
      </c>
      <c r="H33" s="9">
        <v>16</v>
      </c>
      <c r="I33" s="9">
        <v>16</v>
      </c>
      <c r="J33" s="11">
        <v>1</v>
      </c>
      <c r="K33" s="11">
        <v>1</v>
      </c>
      <c r="L33" s="9">
        <v>10</v>
      </c>
      <c r="M33" s="9">
        <v>10</v>
      </c>
      <c r="N33" s="9">
        <v>10</v>
      </c>
      <c r="O33" s="9">
        <v>10</v>
      </c>
      <c r="P33" s="11">
        <v>4</v>
      </c>
      <c r="Q33" s="11">
        <v>4</v>
      </c>
      <c r="R33" s="9">
        <v>1</v>
      </c>
      <c r="S33" s="9">
        <v>1</v>
      </c>
      <c r="T33" s="9">
        <v>3</v>
      </c>
      <c r="U33" s="16">
        <v>3</v>
      </c>
      <c r="V33" s="47">
        <f t="shared" si="3"/>
        <v>228</v>
      </c>
      <c r="W33" s="48">
        <f t="shared" si="3"/>
        <v>219</v>
      </c>
      <c r="X33" s="15"/>
      <c r="Y33" s="15"/>
      <c r="Z33" s="39"/>
      <c r="AA33" s="117"/>
      <c r="AB33" s="26"/>
      <c r="AC33" s="46">
        <f t="shared" si="4"/>
        <v>0.96052631578947367</v>
      </c>
      <c r="AD33" s="27"/>
    </row>
    <row r="34" spans="1:30" ht="15.95" customHeight="1">
      <c r="A34" s="116"/>
      <c r="B34" s="24"/>
      <c r="C34" s="53" t="s">
        <v>16</v>
      </c>
      <c r="D34" s="8">
        <f t="shared" si="2"/>
        <v>79</v>
      </c>
      <c r="E34" s="8">
        <f t="shared" si="2"/>
        <v>35</v>
      </c>
      <c r="F34" s="9">
        <v>10</v>
      </c>
      <c r="G34" s="9">
        <v>1</v>
      </c>
      <c r="H34" s="9">
        <v>6</v>
      </c>
      <c r="I34" s="9">
        <v>2</v>
      </c>
      <c r="J34" s="11">
        <v>2</v>
      </c>
      <c r="K34" s="11">
        <v>1</v>
      </c>
      <c r="L34" s="9"/>
      <c r="M34" s="9"/>
      <c r="N34" s="9">
        <v>2</v>
      </c>
      <c r="O34" s="9">
        <v>1</v>
      </c>
      <c r="P34" s="11">
        <v>2</v>
      </c>
      <c r="Q34" s="11"/>
      <c r="R34" s="9">
        <v>2</v>
      </c>
      <c r="S34" s="9"/>
      <c r="T34" s="9">
        <v>2</v>
      </c>
      <c r="U34" s="16">
        <v>1</v>
      </c>
      <c r="V34" s="47">
        <f t="shared" si="3"/>
        <v>105</v>
      </c>
      <c r="W34" s="47">
        <f t="shared" si="3"/>
        <v>41</v>
      </c>
      <c r="X34" s="15"/>
      <c r="Y34" s="15"/>
      <c r="Z34" s="39"/>
      <c r="AA34" s="117"/>
      <c r="AB34" s="26"/>
      <c r="AC34" s="46">
        <f t="shared" si="4"/>
        <v>0.39047619047619048</v>
      </c>
    </row>
    <row r="35" spans="1:30" ht="15.95" customHeight="1">
      <c r="A35" s="116"/>
      <c r="B35" s="24"/>
      <c r="C35" s="53" t="s">
        <v>17</v>
      </c>
      <c r="D35" s="8">
        <f t="shared" si="2"/>
        <v>30</v>
      </c>
      <c r="E35" s="8">
        <f t="shared" si="2"/>
        <v>14</v>
      </c>
      <c r="F35" s="9">
        <v>4</v>
      </c>
      <c r="G35" s="9"/>
      <c r="H35" s="9">
        <v>4</v>
      </c>
      <c r="I35" s="9"/>
      <c r="J35" s="11">
        <v>1</v>
      </c>
      <c r="K35" s="11"/>
      <c r="L35" s="9">
        <v>1</v>
      </c>
      <c r="M35" s="9">
        <v>1</v>
      </c>
      <c r="N35" s="9"/>
      <c r="O35" s="9"/>
      <c r="P35" s="11"/>
      <c r="Q35" s="11"/>
      <c r="R35" s="9"/>
      <c r="S35" s="9"/>
      <c r="T35" s="9"/>
      <c r="U35" s="16"/>
      <c r="V35" s="48">
        <f t="shared" si="3"/>
        <v>40</v>
      </c>
      <c r="W35" s="48">
        <f t="shared" si="3"/>
        <v>15</v>
      </c>
      <c r="X35" s="13"/>
      <c r="Y35" s="13"/>
      <c r="Z35" s="39"/>
      <c r="AA35" s="117"/>
      <c r="AB35" s="26"/>
      <c r="AC35" s="46">
        <f t="shared" si="4"/>
        <v>0.375</v>
      </c>
    </row>
    <row r="36" spans="1:30" ht="15.95" customHeight="1">
      <c r="A36" s="116"/>
      <c r="B36" s="24"/>
      <c r="C36" s="53" t="s">
        <v>18</v>
      </c>
      <c r="D36" s="8">
        <f t="shared" si="2"/>
        <v>91</v>
      </c>
      <c r="E36" s="8">
        <f t="shared" si="2"/>
        <v>17</v>
      </c>
      <c r="F36" s="9">
        <v>26</v>
      </c>
      <c r="G36" s="9">
        <v>5</v>
      </c>
      <c r="H36" s="9">
        <v>8</v>
      </c>
      <c r="I36" s="9"/>
      <c r="J36" s="11"/>
      <c r="K36" s="11"/>
      <c r="L36" s="9"/>
      <c r="M36" s="9"/>
      <c r="N36" s="9">
        <v>2</v>
      </c>
      <c r="O36" s="9"/>
      <c r="P36" s="11"/>
      <c r="Q36" s="11"/>
      <c r="R36" s="9">
        <v>2</v>
      </c>
      <c r="S36" s="9"/>
      <c r="T36" s="9">
        <v>1</v>
      </c>
      <c r="U36" s="16"/>
      <c r="V36" s="48">
        <f t="shared" si="3"/>
        <v>130</v>
      </c>
      <c r="W36" s="48">
        <f t="shared" si="3"/>
        <v>22</v>
      </c>
      <c r="X36" s="13"/>
      <c r="Y36" s="13"/>
      <c r="Z36" s="39"/>
      <c r="AA36" s="117"/>
      <c r="AB36" s="26"/>
      <c r="AC36" s="46">
        <f t="shared" si="4"/>
        <v>0.16923076923076924</v>
      </c>
    </row>
    <row r="37" spans="1:30" ht="15.95" customHeight="1">
      <c r="A37" s="116"/>
      <c r="B37" s="24"/>
      <c r="C37" s="53" t="s">
        <v>19</v>
      </c>
      <c r="D37" s="8">
        <f t="shared" si="2"/>
        <v>65</v>
      </c>
      <c r="E37" s="8">
        <f t="shared" si="2"/>
        <v>1</v>
      </c>
      <c r="F37" s="9">
        <v>3</v>
      </c>
      <c r="G37" s="9">
        <v>1</v>
      </c>
      <c r="H37" s="9">
        <v>1</v>
      </c>
      <c r="I37" s="9"/>
      <c r="J37" s="11">
        <v>1</v>
      </c>
      <c r="K37" s="11"/>
      <c r="L37" s="9"/>
      <c r="M37" s="9"/>
      <c r="N37" s="9">
        <v>1</v>
      </c>
      <c r="O37" s="9"/>
      <c r="P37" s="11"/>
      <c r="Q37" s="11"/>
      <c r="R37" s="9"/>
      <c r="S37" s="9"/>
      <c r="T37" s="9"/>
      <c r="U37" s="16"/>
      <c r="V37" s="47">
        <f t="shared" si="3"/>
        <v>71</v>
      </c>
      <c r="W37" s="47">
        <f t="shared" si="3"/>
        <v>2</v>
      </c>
      <c r="X37" s="14"/>
      <c r="Y37" s="14"/>
      <c r="Z37" s="39"/>
      <c r="AA37" s="117"/>
      <c r="AB37" s="26"/>
      <c r="AC37" s="46">
        <f t="shared" si="4"/>
        <v>2.8169014084507043E-2</v>
      </c>
    </row>
    <row r="38" spans="1:30" ht="15.95" customHeight="1">
      <c r="A38" s="116"/>
      <c r="B38" s="24"/>
      <c r="C38" s="53" t="s">
        <v>20</v>
      </c>
      <c r="D38" s="8">
        <f t="shared" si="2"/>
        <v>5</v>
      </c>
      <c r="E38" s="8">
        <f t="shared" si="2"/>
        <v>0</v>
      </c>
      <c r="F38" s="9">
        <v>1</v>
      </c>
      <c r="G38" s="9"/>
      <c r="H38" s="9"/>
      <c r="I38" s="9"/>
      <c r="J38" s="11"/>
      <c r="K38" s="11"/>
      <c r="L38" s="9"/>
      <c r="M38" s="9"/>
      <c r="N38" s="9"/>
      <c r="O38" s="9"/>
      <c r="P38" s="11"/>
      <c r="Q38" s="11"/>
      <c r="R38" s="9"/>
      <c r="S38" s="9"/>
      <c r="T38" s="9"/>
      <c r="U38" s="16"/>
      <c r="V38" s="47">
        <f t="shared" si="3"/>
        <v>6</v>
      </c>
      <c r="W38" s="47">
        <f t="shared" si="3"/>
        <v>0</v>
      </c>
      <c r="X38" s="15"/>
      <c r="Y38" s="15"/>
      <c r="Z38" s="39"/>
      <c r="AA38" s="117"/>
      <c r="AB38" s="26"/>
      <c r="AC38" s="46">
        <f t="shared" si="4"/>
        <v>0</v>
      </c>
    </row>
    <row r="39" spans="1:30" ht="15.95" customHeight="1">
      <c r="A39" s="116"/>
      <c r="B39" s="24"/>
      <c r="C39" s="53" t="s">
        <v>21</v>
      </c>
      <c r="D39" s="8">
        <f t="shared" si="2"/>
        <v>176</v>
      </c>
      <c r="E39" s="8">
        <f t="shared" si="2"/>
        <v>12</v>
      </c>
      <c r="F39" s="9">
        <v>10</v>
      </c>
      <c r="G39" s="9">
        <v>1</v>
      </c>
      <c r="H39" s="9">
        <v>8</v>
      </c>
      <c r="I39" s="9"/>
      <c r="J39" s="11">
        <v>4</v>
      </c>
      <c r="K39" s="11"/>
      <c r="L39" s="9">
        <v>2</v>
      </c>
      <c r="M39" s="9">
        <v>2</v>
      </c>
      <c r="N39" s="9">
        <v>6</v>
      </c>
      <c r="O39" s="9"/>
      <c r="P39" s="11">
        <v>4</v>
      </c>
      <c r="Q39" s="11">
        <v>2</v>
      </c>
      <c r="R39" s="9"/>
      <c r="S39" s="9"/>
      <c r="T39" s="9">
        <v>3</v>
      </c>
      <c r="U39" s="16">
        <v>1</v>
      </c>
      <c r="V39" s="47">
        <f t="shared" si="3"/>
        <v>213</v>
      </c>
      <c r="W39" s="47">
        <f t="shared" si="3"/>
        <v>18</v>
      </c>
      <c r="X39" s="15"/>
      <c r="Y39" s="15"/>
      <c r="Z39" s="39"/>
      <c r="AA39" s="117"/>
      <c r="AB39" s="26"/>
      <c r="AC39" s="46">
        <f t="shared" si="4"/>
        <v>8.4507042253521125E-2</v>
      </c>
    </row>
    <row r="40" spans="1:30" ht="15.95" customHeight="1" thickBot="1">
      <c r="A40" s="116"/>
      <c r="B40" s="24"/>
      <c r="C40" s="55" t="s">
        <v>22</v>
      </c>
      <c r="D40" s="8">
        <f>(X20)</f>
        <v>20</v>
      </c>
      <c r="E40" s="8">
        <f>(Y20)</f>
        <v>1</v>
      </c>
      <c r="F40" s="11">
        <v>4</v>
      </c>
      <c r="G40" s="11">
        <v>1</v>
      </c>
      <c r="H40" s="9">
        <v>1</v>
      </c>
      <c r="I40" s="9"/>
      <c r="J40" s="11"/>
      <c r="K40" s="11"/>
      <c r="L40" s="11"/>
      <c r="M40" s="11"/>
      <c r="N40" s="11">
        <v>1</v>
      </c>
      <c r="O40" s="11"/>
      <c r="P40" s="11"/>
      <c r="Q40" s="11"/>
      <c r="R40" s="11"/>
      <c r="S40" s="11"/>
      <c r="T40" s="11"/>
      <c r="U40" s="17"/>
      <c r="V40" s="47">
        <f t="shared" si="3"/>
        <v>26</v>
      </c>
      <c r="W40" s="47">
        <f t="shared" si="3"/>
        <v>2</v>
      </c>
      <c r="X40" s="15"/>
      <c r="Y40" s="15"/>
      <c r="Z40" s="39"/>
      <c r="AA40" s="117"/>
      <c r="AB40" s="26"/>
      <c r="AC40" s="46">
        <f t="shared" si="4"/>
        <v>7.6923076923076927E-2</v>
      </c>
    </row>
    <row r="41" spans="1:30" ht="15.75" thickBot="1">
      <c r="A41" s="116"/>
      <c r="B41" s="24"/>
      <c r="C41" s="31" t="s">
        <v>23</v>
      </c>
      <c r="D41" s="83">
        <f>+(D21+F21+H21+J21+L21+N21+P21+R21+T21+V21)</f>
        <v>910</v>
      </c>
      <c r="E41" s="32">
        <f>+(E21+G21+I21+K21+M21+O21+Q21+S21+U21+W21)</f>
        <v>382</v>
      </c>
      <c r="F41" s="83">
        <f>SUM(F27:F40)</f>
        <v>107</v>
      </c>
      <c r="G41" s="83">
        <f t="shared" ref="G41:U41" si="5">SUM(G27:G40)</f>
        <v>40</v>
      </c>
      <c r="H41" s="83">
        <f t="shared" si="5"/>
        <v>82</v>
      </c>
      <c r="I41" s="83">
        <f t="shared" si="5"/>
        <v>25</v>
      </c>
      <c r="J41" s="83">
        <f t="shared" si="5"/>
        <v>17</v>
      </c>
      <c r="K41" s="83">
        <f t="shared" si="5"/>
        <v>4</v>
      </c>
      <c r="L41" s="83">
        <f t="shared" si="5"/>
        <v>24</v>
      </c>
      <c r="M41" s="83">
        <f t="shared" si="5"/>
        <v>17</v>
      </c>
      <c r="N41" s="83">
        <f t="shared" si="5"/>
        <v>40</v>
      </c>
      <c r="O41" s="83">
        <f t="shared" si="5"/>
        <v>17</v>
      </c>
      <c r="P41" s="83">
        <f t="shared" si="5"/>
        <v>18</v>
      </c>
      <c r="Q41" s="83">
        <f t="shared" si="5"/>
        <v>8</v>
      </c>
      <c r="R41" s="83">
        <f t="shared" si="5"/>
        <v>7</v>
      </c>
      <c r="S41" s="83">
        <f t="shared" si="5"/>
        <v>2</v>
      </c>
      <c r="T41" s="83">
        <f t="shared" si="5"/>
        <v>15</v>
      </c>
      <c r="U41" s="83">
        <f t="shared" si="5"/>
        <v>9</v>
      </c>
      <c r="V41" s="86">
        <f>SUM(V27:V40)</f>
        <v>1220</v>
      </c>
      <c r="W41" s="86">
        <f>SUM(W27:W40)</f>
        <v>504</v>
      </c>
      <c r="X41" s="13"/>
      <c r="Y41" s="13"/>
      <c r="Z41" s="13"/>
      <c r="AA41" s="117"/>
      <c r="AB41" s="26"/>
      <c r="AC41" s="42"/>
    </row>
    <row r="42" spans="1:30" ht="15.75" thickBot="1">
      <c r="A42" s="116"/>
      <c r="B42" s="24"/>
      <c r="C42" s="33" t="s">
        <v>34</v>
      </c>
      <c r="D42" s="147">
        <f>+(E41/D41)</f>
        <v>0.41978021978021979</v>
      </c>
      <c r="E42" s="131"/>
      <c r="F42" s="147">
        <f>+(G41/F41)</f>
        <v>0.37383177570093457</v>
      </c>
      <c r="G42" s="131"/>
      <c r="H42" s="147">
        <f>+(I41/H41)</f>
        <v>0.3048780487804878</v>
      </c>
      <c r="I42" s="131"/>
      <c r="J42" s="147">
        <f>+(K41/J41)</f>
        <v>0.23529411764705882</v>
      </c>
      <c r="K42" s="131"/>
      <c r="L42" s="147">
        <f>+(M41/L41)</f>
        <v>0.70833333333333337</v>
      </c>
      <c r="M42" s="131"/>
      <c r="N42" s="147">
        <f>+(O41/N41)</f>
        <v>0.42499999999999999</v>
      </c>
      <c r="O42" s="131"/>
      <c r="P42" s="147">
        <f>+(Q41/P41)</f>
        <v>0.44444444444444442</v>
      </c>
      <c r="Q42" s="131"/>
      <c r="R42" s="147">
        <f>+(S41/R41)</f>
        <v>0.2857142857142857</v>
      </c>
      <c r="S42" s="131"/>
      <c r="T42" s="147">
        <f>+(U41/T41)</f>
        <v>0.6</v>
      </c>
      <c r="U42" s="131"/>
      <c r="V42" s="159">
        <f>+(W41/V41)</f>
        <v>0.41311475409836068</v>
      </c>
      <c r="W42" s="160"/>
      <c r="X42" s="13"/>
      <c r="Y42" s="13"/>
      <c r="Z42" s="13"/>
      <c r="AA42" s="117"/>
      <c r="AB42" s="26"/>
    </row>
    <row r="43" spans="1:30">
      <c r="A43" s="116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17"/>
      <c r="AB43" s="26"/>
    </row>
    <row r="44" spans="1:30">
      <c r="A44" s="116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117"/>
      <c r="AB44" s="2"/>
    </row>
    <row r="45" spans="1:30">
      <c r="A45" s="11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117"/>
      <c r="AB45" s="2"/>
    </row>
    <row r="46" spans="1:30">
      <c r="A46" s="116"/>
      <c r="AA46" s="117"/>
    </row>
    <row r="47" spans="1:30">
      <c r="A47" s="116"/>
      <c r="AA47" s="117"/>
    </row>
    <row r="48" spans="1:30">
      <c r="A48" s="81"/>
    </row>
    <row r="49" spans="1:30" s="25" customFormat="1">
      <c r="A49" s="81"/>
      <c r="AC49"/>
      <c r="AD49"/>
    </row>
    <row r="50" spans="1:30" s="25" customFormat="1">
      <c r="A50" s="81"/>
      <c r="AC50"/>
      <c r="AD50"/>
    </row>
    <row r="51" spans="1:30" s="25" customFormat="1">
      <c r="A51" s="81"/>
      <c r="AC51"/>
      <c r="AD51"/>
    </row>
    <row r="52" spans="1:30" s="25" customFormat="1">
      <c r="A52" s="81"/>
      <c r="AC52"/>
      <c r="AD52"/>
    </row>
    <row r="53" spans="1:30" s="25" customFormat="1">
      <c r="A53" s="81"/>
      <c r="AC53"/>
      <c r="AD53"/>
    </row>
    <row r="54" spans="1:30" s="25" customFormat="1">
      <c r="A54" s="81"/>
      <c r="AC54"/>
      <c r="AD54"/>
    </row>
    <row r="55" spans="1:30" s="25" customFormat="1">
      <c r="A55" s="81"/>
      <c r="AC55"/>
      <c r="AD55"/>
    </row>
    <row r="56" spans="1:30" s="25" customFormat="1">
      <c r="A56" s="81"/>
      <c r="AC56"/>
      <c r="AD56"/>
    </row>
    <row r="57" spans="1:30" s="25" customFormat="1">
      <c r="A57" s="81"/>
      <c r="AC57"/>
      <c r="AD57"/>
    </row>
    <row r="58" spans="1:30" s="25" customFormat="1">
      <c r="A58" s="81"/>
      <c r="AC58"/>
      <c r="AD58"/>
    </row>
    <row r="59" spans="1:30" s="25" customFormat="1">
      <c r="A59" s="81"/>
      <c r="AC59"/>
      <c r="AD59"/>
    </row>
    <row r="60" spans="1:30" s="25" customFormat="1">
      <c r="A60" s="81"/>
      <c r="AC60"/>
      <c r="AD60"/>
    </row>
    <row r="61" spans="1:30" s="25" customFormat="1">
      <c r="A61" s="81"/>
      <c r="AC61"/>
      <c r="AD61"/>
    </row>
    <row r="62" spans="1:30" s="25" customFormat="1">
      <c r="A62" s="81"/>
      <c r="AC62"/>
      <c r="AD62"/>
    </row>
    <row r="63" spans="1:30" s="25" customFormat="1">
      <c r="A63" s="81"/>
      <c r="AC63"/>
      <c r="AD63"/>
    </row>
    <row r="64" spans="1:30" s="25" customFormat="1">
      <c r="A64" s="81"/>
      <c r="AC64"/>
      <c r="AD64"/>
    </row>
    <row r="65" spans="1:30" s="25" customFormat="1">
      <c r="A65" s="81"/>
      <c r="AC65"/>
      <c r="AD65"/>
    </row>
    <row r="66" spans="1:30" s="25" customFormat="1">
      <c r="A66" s="81"/>
      <c r="AC66"/>
      <c r="AD66"/>
    </row>
    <row r="67" spans="1:30" s="25" customFormat="1">
      <c r="A67" s="81"/>
      <c r="AC67"/>
      <c r="AD67"/>
    </row>
    <row r="68" spans="1:30" s="25" customFormat="1">
      <c r="A68" s="81"/>
      <c r="AC68"/>
      <c r="AD68"/>
    </row>
    <row r="69" spans="1:30" s="25" customFormat="1">
      <c r="A69" s="81"/>
      <c r="AC69"/>
      <c r="AD69"/>
    </row>
    <row r="70" spans="1:30" s="25" customFormat="1">
      <c r="A70" s="81"/>
      <c r="AC70"/>
      <c r="AD70"/>
    </row>
    <row r="71" spans="1:30" s="25" customFormat="1">
      <c r="A71" s="81"/>
      <c r="AC71"/>
      <c r="AD71"/>
    </row>
    <row r="72" spans="1:30" s="25" customFormat="1">
      <c r="A72" s="81"/>
      <c r="AC72"/>
      <c r="AD72"/>
    </row>
    <row r="73" spans="1:30" s="25" customFormat="1">
      <c r="A73" s="81"/>
      <c r="AC73"/>
      <c r="AD73"/>
    </row>
    <row r="74" spans="1:30" s="25" customFormat="1">
      <c r="A74" s="81"/>
      <c r="AC74"/>
      <c r="AD74"/>
    </row>
    <row r="75" spans="1:30" s="25" customFormat="1">
      <c r="A75" s="81"/>
      <c r="AC75"/>
      <c r="AD75"/>
    </row>
    <row r="76" spans="1:30" s="25" customFormat="1">
      <c r="A76" s="81"/>
      <c r="AC76"/>
      <c r="AD76"/>
    </row>
    <row r="77" spans="1:30" s="25" customFormat="1">
      <c r="A77" s="81"/>
      <c r="AC77"/>
      <c r="AD77"/>
    </row>
    <row r="78" spans="1:30" s="25" customFormat="1">
      <c r="A78" s="81"/>
      <c r="AC78"/>
      <c r="AD78"/>
    </row>
    <row r="79" spans="1:30" s="25" customFormat="1">
      <c r="A79" s="81"/>
      <c r="AC79"/>
      <c r="AD79"/>
    </row>
    <row r="80" spans="1:30" s="25" customFormat="1">
      <c r="A80" s="81"/>
      <c r="AC80"/>
      <c r="AD80"/>
    </row>
    <row r="81" spans="1:30" s="25" customFormat="1">
      <c r="A81" s="81"/>
      <c r="AC81"/>
      <c r="AD81"/>
    </row>
    <row r="82" spans="1:30" s="25" customFormat="1">
      <c r="A82" s="81"/>
      <c r="AC82"/>
      <c r="AD82"/>
    </row>
    <row r="83" spans="1:30" s="25" customFormat="1">
      <c r="A83" s="81"/>
      <c r="AC83"/>
      <c r="AD83"/>
    </row>
    <row r="84" spans="1:30" s="25" customFormat="1">
      <c r="A84" s="81"/>
      <c r="AC84"/>
      <c r="AD84"/>
    </row>
    <row r="85" spans="1:30" s="25" customFormat="1">
      <c r="A85" s="81"/>
      <c r="AC85"/>
      <c r="AD85"/>
    </row>
    <row r="86" spans="1:30" s="25" customFormat="1">
      <c r="A86" s="81"/>
      <c r="AC86"/>
      <c r="AD86"/>
    </row>
    <row r="87" spans="1:30" s="25" customFormat="1">
      <c r="A87" s="81"/>
      <c r="AC87"/>
      <c r="AD87"/>
    </row>
    <row r="88" spans="1:30" s="25" customFormat="1">
      <c r="A88" s="81"/>
      <c r="AC88"/>
      <c r="AD88"/>
    </row>
    <row r="89" spans="1:30" s="25" customFormat="1">
      <c r="A89" s="81"/>
      <c r="AC89"/>
      <c r="AD89"/>
    </row>
  </sheetData>
  <mergeCells count="49">
    <mergeCell ref="AA1:AA47"/>
    <mergeCell ref="C2:Y2"/>
    <mergeCell ref="C4:C6"/>
    <mergeCell ref="X4:Y5"/>
    <mergeCell ref="D5:E5"/>
    <mergeCell ref="F5:G5"/>
    <mergeCell ref="H5:I5"/>
    <mergeCell ref="J5:K5"/>
    <mergeCell ref="L5:M5"/>
    <mergeCell ref="D22:E22"/>
    <mergeCell ref="A1:A47"/>
    <mergeCell ref="T22:U22"/>
    <mergeCell ref="C24:C26"/>
    <mergeCell ref="D24:E25"/>
    <mergeCell ref="D4:W4"/>
    <mergeCell ref="T25:U25"/>
    <mergeCell ref="F24:U24"/>
    <mergeCell ref="V22:W22"/>
    <mergeCell ref="V24:W25"/>
    <mergeCell ref="F25:G25"/>
    <mergeCell ref="X22:Y22"/>
    <mergeCell ref="N5:O5"/>
    <mergeCell ref="P5:Q5"/>
    <mergeCell ref="R5:S5"/>
    <mergeCell ref="T5:U5"/>
    <mergeCell ref="V5:W5"/>
    <mergeCell ref="N22:O22"/>
    <mergeCell ref="P22:Q22"/>
    <mergeCell ref="R22:S22"/>
    <mergeCell ref="P42:Q42"/>
    <mergeCell ref="R42:S42"/>
    <mergeCell ref="T42:U42"/>
    <mergeCell ref="H25:I25"/>
    <mergeCell ref="J25:K25"/>
    <mergeCell ref="V42:W42"/>
    <mergeCell ref="L42:M42"/>
    <mergeCell ref="L25:M25"/>
    <mergeCell ref="P25:Q25"/>
    <mergeCell ref="R25:S25"/>
    <mergeCell ref="D42:E42"/>
    <mergeCell ref="F42:G42"/>
    <mergeCell ref="H42:I42"/>
    <mergeCell ref="F22:G22"/>
    <mergeCell ref="N42:O42"/>
    <mergeCell ref="N25:O25"/>
    <mergeCell ref="H22:I22"/>
    <mergeCell ref="J22:K22"/>
    <mergeCell ref="L22:M22"/>
    <mergeCell ref="J42:K42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workbookViewId="0">
      <selection activeCell="T21" sqref="T21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68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 ht="15">
      <c r="B8" s="117"/>
      <c r="Q8" s="146"/>
      <c r="S8" s="68" t="s">
        <v>10</v>
      </c>
      <c r="T8" s="47">
        <v>51</v>
      </c>
    </row>
    <row r="9" spans="2:21" ht="15">
      <c r="B9" s="117"/>
      <c r="Q9" s="146"/>
      <c r="S9" s="69" t="s">
        <v>11</v>
      </c>
      <c r="T9" s="47">
        <v>46</v>
      </c>
    </row>
    <row r="10" spans="2:21" ht="15">
      <c r="B10" s="117"/>
      <c r="Q10" s="146"/>
      <c r="S10" s="69" t="s">
        <v>14</v>
      </c>
      <c r="T10" s="47">
        <v>65</v>
      </c>
    </row>
    <row r="11" spans="2:21" ht="15">
      <c r="B11" s="117"/>
      <c r="Q11" s="146"/>
      <c r="S11" s="70" t="s">
        <v>38</v>
      </c>
      <c r="T11" s="48">
        <v>21</v>
      </c>
    </row>
    <row r="12" spans="2:21" ht="15">
      <c r="B12" s="117"/>
      <c r="Q12" s="146"/>
      <c r="S12" s="69" t="s">
        <v>12</v>
      </c>
      <c r="T12" s="47">
        <v>114</v>
      </c>
    </row>
    <row r="13" spans="2:21" ht="15">
      <c r="B13" s="117"/>
      <c r="Q13" s="146"/>
      <c r="S13" s="69" t="s">
        <v>13</v>
      </c>
      <c r="T13" s="47">
        <v>104</v>
      </c>
    </row>
    <row r="14" spans="2:21" ht="15">
      <c r="B14" s="117"/>
      <c r="Q14" s="146"/>
      <c r="S14" s="69" t="s">
        <v>15</v>
      </c>
      <c r="T14" s="47">
        <v>228</v>
      </c>
    </row>
    <row r="15" spans="2:21" ht="15">
      <c r="B15" s="117"/>
      <c r="Q15" s="146"/>
      <c r="S15" s="69" t="s">
        <v>16</v>
      </c>
      <c r="T15" s="47">
        <v>105</v>
      </c>
    </row>
    <row r="16" spans="2:21" ht="15">
      <c r="B16" s="117"/>
      <c r="Q16" s="146"/>
      <c r="S16" s="69" t="s">
        <v>17</v>
      </c>
      <c r="T16" s="48">
        <v>40</v>
      </c>
    </row>
    <row r="17" spans="2:21" ht="15">
      <c r="B17" s="117"/>
      <c r="Q17" s="146"/>
      <c r="S17" s="69" t="s">
        <v>18</v>
      </c>
      <c r="T17" s="48">
        <v>130</v>
      </c>
    </row>
    <row r="18" spans="2:21" ht="15">
      <c r="B18" s="117"/>
      <c r="Q18" s="146"/>
      <c r="S18" s="69" t="s">
        <v>19</v>
      </c>
      <c r="T18" s="47">
        <v>71</v>
      </c>
    </row>
    <row r="19" spans="2:21" ht="15">
      <c r="B19" s="117"/>
      <c r="Q19" s="146"/>
      <c r="S19" s="69" t="s">
        <v>20</v>
      </c>
      <c r="T19" s="47">
        <v>6</v>
      </c>
    </row>
    <row r="20" spans="2:21" ht="15">
      <c r="B20" s="117"/>
      <c r="Q20" s="146"/>
      <c r="S20" s="69" t="s">
        <v>21</v>
      </c>
      <c r="T20" s="47">
        <v>213</v>
      </c>
    </row>
    <row r="21" spans="2:21" ht="15.75" thickBot="1">
      <c r="B21" s="117"/>
      <c r="Q21" s="146"/>
      <c r="S21" s="71" t="s">
        <v>22</v>
      </c>
      <c r="T21" s="47">
        <v>26</v>
      </c>
    </row>
    <row r="22" spans="2:21">
      <c r="B22" s="117"/>
      <c r="Q22" s="146"/>
      <c r="S22" s="4"/>
      <c r="T22" s="6">
        <f>SUM(T8:T21)</f>
        <v>1220</v>
      </c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47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E89"/>
  <sheetViews>
    <sheetView topLeftCell="A13" zoomScale="80" zoomScaleNormal="80" workbookViewId="0">
      <selection activeCell="W27" sqref="W27:W40"/>
    </sheetView>
  </sheetViews>
  <sheetFormatPr baseColWidth="10" defaultRowHeight="12.75"/>
  <cols>
    <col min="1" max="1" width="1" customWidth="1"/>
    <col min="2" max="2" width="10.5703125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5703125" style="25" customWidth="1"/>
    <col min="24" max="24" width="8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6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7" t="s">
        <v>39</v>
      </c>
      <c r="AC1" s="26"/>
    </row>
    <row r="2" spans="2:29" ht="15.75">
      <c r="B2" s="116"/>
      <c r="C2" s="24"/>
      <c r="D2" s="169" t="s">
        <v>81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2"/>
      <c r="AB2" s="117"/>
      <c r="AC2" s="26"/>
    </row>
    <row r="3" spans="2:29" ht="15.75" thickBot="1">
      <c r="B3" s="116"/>
      <c r="C3" s="24"/>
      <c r="D3" s="2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7"/>
      <c r="AC3" s="26"/>
    </row>
    <row r="4" spans="2:29" ht="13.5" thickBot="1">
      <c r="B4" s="116"/>
      <c r="C4" s="24"/>
      <c r="D4" s="148" t="s">
        <v>0</v>
      </c>
      <c r="E4" s="113" t="s">
        <v>52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51" t="s">
        <v>36</v>
      </c>
      <c r="Z4" s="152"/>
      <c r="AA4" s="2"/>
      <c r="AB4" s="117"/>
      <c r="AC4" s="26"/>
    </row>
    <row r="5" spans="2:29" ht="13.5" thickBot="1">
      <c r="B5" s="116"/>
      <c r="C5" s="24"/>
      <c r="D5" s="161"/>
      <c r="E5" s="126" t="s">
        <v>44</v>
      </c>
      <c r="F5" s="127"/>
      <c r="G5" s="128" t="s">
        <v>1</v>
      </c>
      <c r="H5" s="127"/>
      <c r="I5" s="128" t="s">
        <v>2</v>
      </c>
      <c r="J5" s="127"/>
      <c r="K5" s="128" t="s">
        <v>4</v>
      </c>
      <c r="L5" s="127"/>
      <c r="M5" s="128" t="s">
        <v>3</v>
      </c>
      <c r="N5" s="127"/>
      <c r="O5" s="128" t="s">
        <v>5</v>
      </c>
      <c r="P5" s="127"/>
      <c r="Q5" s="129" t="s">
        <v>6</v>
      </c>
      <c r="R5" s="130"/>
      <c r="S5" s="129" t="s">
        <v>7</v>
      </c>
      <c r="T5" s="130"/>
      <c r="U5" s="128" t="s">
        <v>9</v>
      </c>
      <c r="V5" s="127"/>
      <c r="W5" s="128" t="s">
        <v>8</v>
      </c>
      <c r="X5" s="163"/>
      <c r="Y5" s="153"/>
      <c r="Z5" s="154"/>
      <c r="AA5" s="2"/>
      <c r="AB5" s="117"/>
      <c r="AC5" s="26"/>
    </row>
    <row r="6" spans="2:29" ht="13.5" thickBot="1">
      <c r="B6" s="116"/>
      <c r="C6" s="24"/>
      <c r="D6" s="162"/>
      <c r="E6" s="89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88" t="s">
        <v>33</v>
      </c>
      <c r="Y6" s="50" t="s">
        <v>32</v>
      </c>
      <c r="Z6" s="50" t="s">
        <v>33</v>
      </c>
      <c r="AA6" s="2"/>
      <c r="AB6" s="117"/>
      <c r="AC6" s="26"/>
    </row>
    <row r="7" spans="2:29" ht="15.95" customHeight="1">
      <c r="B7" s="116"/>
      <c r="C7" s="24"/>
      <c r="D7" s="52" t="s">
        <v>10</v>
      </c>
      <c r="E7" s="8"/>
      <c r="F7" s="7"/>
      <c r="G7" s="8">
        <v>1</v>
      </c>
      <c r="H7" s="7"/>
      <c r="I7" s="7">
        <v>8</v>
      </c>
      <c r="J7" s="7"/>
      <c r="K7" s="7">
        <v>2</v>
      </c>
      <c r="L7" s="7">
        <v>1</v>
      </c>
      <c r="M7" s="7"/>
      <c r="N7" s="7"/>
      <c r="O7" s="7">
        <v>1</v>
      </c>
      <c r="P7" s="7">
        <v>1</v>
      </c>
      <c r="Q7" s="7">
        <v>6</v>
      </c>
      <c r="R7" s="7">
        <v>0</v>
      </c>
      <c r="S7" s="7">
        <v>3</v>
      </c>
      <c r="T7" s="7">
        <v>0</v>
      </c>
      <c r="U7" s="7">
        <v>0</v>
      </c>
      <c r="V7" s="7">
        <v>0</v>
      </c>
      <c r="W7" s="7">
        <v>4</v>
      </c>
      <c r="X7" s="37">
        <v>1</v>
      </c>
      <c r="Y7" s="58">
        <f t="shared" ref="Y7:Z20" si="0">(E7+G7+I7+K7+M7+O7+Q7+S7+U7+W7)</f>
        <v>25</v>
      </c>
      <c r="Z7" s="59">
        <f t="shared" si="0"/>
        <v>3</v>
      </c>
      <c r="AA7" s="2"/>
      <c r="AB7" s="117"/>
      <c r="AC7" s="26"/>
    </row>
    <row r="8" spans="2:29" ht="15.95" customHeight="1">
      <c r="B8" s="116"/>
      <c r="C8" s="24"/>
      <c r="D8" s="53" t="s">
        <v>11</v>
      </c>
      <c r="E8" s="10">
        <v>3</v>
      </c>
      <c r="F8" s="9">
        <v>2</v>
      </c>
      <c r="G8" s="10">
        <v>21</v>
      </c>
      <c r="H8" s="9">
        <v>16</v>
      </c>
      <c r="I8" s="9">
        <v>3</v>
      </c>
      <c r="J8" s="9">
        <v>2</v>
      </c>
      <c r="K8" s="9">
        <v>6</v>
      </c>
      <c r="L8" s="9">
        <v>3</v>
      </c>
      <c r="M8" s="9"/>
      <c r="N8" s="9"/>
      <c r="O8" s="9"/>
      <c r="P8" s="9"/>
      <c r="Q8" s="9">
        <v>1</v>
      </c>
      <c r="R8" s="9">
        <v>0</v>
      </c>
      <c r="S8" s="9">
        <v>4</v>
      </c>
      <c r="T8" s="9">
        <v>3</v>
      </c>
      <c r="U8" s="9">
        <v>0</v>
      </c>
      <c r="V8" s="9">
        <v>0</v>
      </c>
      <c r="W8" s="9">
        <v>0</v>
      </c>
      <c r="X8" s="16">
        <v>0</v>
      </c>
      <c r="Y8" s="58">
        <f t="shared" si="0"/>
        <v>38</v>
      </c>
      <c r="Z8" s="59">
        <f t="shared" si="0"/>
        <v>26</v>
      </c>
      <c r="AA8" s="2"/>
      <c r="AB8" s="117"/>
      <c r="AC8" s="26"/>
    </row>
    <row r="9" spans="2:29" ht="15.95" customHeight="1">
      <c r="B9" s="116"/>
      <c r="C9" s="24"/>
      <c r="D9" s="53" t="s">
        <v>14</v>
      </c>
      <c r="E9" s="10">
        <v>3</v>
      </c>
      <c r="F9" s="9">
        <v>3</v>
      </c>
      <c r="G9" s="10">
        <v>13</v>
      </c>
      <c r="H9" s="9">
        <v>12</v>
      </c>
      <c r="I9" s="9">
        <v>7</v>
      </c>
      <c r="J9" s="9">
        <v>7</v>
      </c>
      <c r="K9" s="9">
        <v>1</v>
      </c>
      <c r="L9" s="9"/>
      <c r="M9" s="9">
        <v>9</v>
      </c>
      <c r="N9" s="9">
        <v>8</v>
      </c>
      <c r="O9" s="9"/>
      <c r="P9" s="9"/>
      <c r="Q9" s="9">
        <v>4</v>
      </c>
      <c r="R9" s="9">
        <v>4</v>
      </c>
      <c r="S9" s="9">
        <v>6</v>
      </c>
      <c r="T9" s="9">
        <v>6</v>
      </c>
      <c r="U9" s="9">
        <v>0</v>
      </c>
      <c r="V9" s="9">
        <v>0</v>
      </c>
      <c r="W9" s="9">
        <v>1</v>
      </c>
      <c r="X9" s="16">
        <v>1</v>
      </c>
      <c r="Y9" s="58">
        <f t="shared" si="0"/>
        <v>44</v>
      </c>
      <c r="Z9" s="59">
        <f t="shared" si="0"/>
        <v>41</v>
      </c>
      <c r="AA9" s="2"/>
      <c r="AB9" s="117"/>
      <c r="AC9" s="26"/>
    </row>
    <row r="10" spans="2:29" ht="15.95" customHeight="1">
      <c r="B10" s="116"/>
      <c r="C10" s="24"/>
      <c r="D10" s="53" t="s">
        <v>38</v>
      </c>
      <c r="E10" s="10">
        <v>1</v>
      </c>
      <c r="F10" s="9">
        <v>1</v>
      </c>
      <c r="G10" s="10">
        <v>10</v>
      </c>
      <c r="H10" s="9">
        <v>5</v>
      </c>
      <c r="I10" s="9">
        <v>1</v>
      </c>
      <c r="J10" s="9">
        <v>1</v>
      </c>
      <c r="K10" s="9">
        <v>9</v>
      </c>
      <c r="L10" s="9">
        <v>1</v>
      </c>
      <c r="M10" s="9">
        <v>1</v>
      </c>
      <c r="N10" s="9"/>
      <c r="O10" s="9"/>
      <c r="P10" s="9"/>
      <c r="Q10" s="9">
        <v>2</v>
      </c>
      <c r="R10" s="9">
        <v>0</v>
      </c>
      <c r="S10" s="9">
        <v>2</v>
      </c>
      <c r="T10" s="9">
        <v>1</v>
      </c>
      <c r="U10" s="9">
        <v>1</v>
      </c>
      <c r="V10" s="9">
        <v>1</v>
      </c>
      <c r="W10" s="9">
        <v>1</v>
      </c>
      <c r="X10" s="16">
        <v>0</v>
      </c>
      <c r="Y10" s="58">
        <f t="shared" si="0"/>
        <v>28</v>
      </c>
      <c r="Z10" s="59">
        <f t="shared" si="0"/>
        <v>10</v>
      </c>
      <c r="AA10" s="2"/>
      <c r="AB10" s="117"/>
      <c r="AC10" s="26"/>
    </row>
    <row r="11" spans="2:29" ht="15.95" customHeight="1">
      <c r="B11" s="116"/>
      <c r="C11" s="24"/>
      <c r="D11" s="53" t="s">
        <v>12</v>
      </c>
      <c r="E11" s="10">
        <v>16</v>
      </c>
      <c r="F11" s="9">
        <v>7</v>
      </c>
      <c r="G11" s="10">
        <v>48</v>
      </c>
      <c r="H11" s="9">
        <v>26</v>
      </c>
      <c r="I11" s="9">
        <v>10</v>
      </c>
      <c r="J11" s="9">
        <v>2</v>
      </c>
      <c r="K11" s="9">
        <v>5</v>
      </c>
      <c r="L11" s="9">
        <v>2</v>
      </c>
      <c r="M11" s="9">
        <v>1</v>
      </c>
      <c r="N11" s="9"/>
      <c r="O11" s="9"/>
      <c r="P11" s="9"/>
      <c r="Q11" s="9">
        <v>3</v>
      </c>
      <c r="R11" s="9">
        <v>2</v>
      </c>
      <c r="S11" s="9">
        <v>3</v>
      </c>
      <c r="T11" s="9">
        <v>2</v>
      </c>
      <c r="U11" s="9">
        <v>1</v>
      </c>
      <c r="V11" s="9">
        <v>1</v>
      </c>
      <c r="W11" s="9">
        <v>5</v>
      </c>
      <c r="X11" s="16">
        <v>4</v>
      </c>
      <c r="Y11" s="58">
        <f>(E11+G11+I11+K11+M11+O11+Q11+S11+U11+W11)</f>
        <v>92</v>
      </c>
      <c r="Z11" s="59">
        <f>(F11+H11+J11+L11+N11+P11+R11+T11+V11+X11)</f>
        <v>46</v>
      </c>
      <c r="AA11" s="2"/>
      <c r="AB11" s="117"/>
      <c r="AC11" s="26"/>
    </row>
    <row r="12" spans="2:29" ht="15.95" customHeight="1">
      <c r="B12" s="116"/>
      <c r="C12" s="24"/>
      <c r="D12" s="53" t="s">
        <v>13</v>
      </c>
      <c r="E12" s="10">
        <v>16</v>
      </c>
      <c r="F12" s="9">
        <v>6</v>
      </c>
      <c r="G12" s="10">
        <v>38</v>
      </c>
      <c r="H12" s="9">
        <v>17</v>
      </c>
      <c r="I12" s="9">
        <v>5</v>
      </c>
      <c r="J12" s="9">
        <v>2</v>
      </c>
      <c r="K12" s="9">
        <v>5</v>
      </c>
      <c r="L12" s="9">
        <v>2</v>
      </c>
      <c r="M12" s="9">
        <v>2</v>
      </c>
      <c r="N12" s="9"/>
      <c r="O12" s="9"/>
      <c r="P12" s="9"/>
      <c r="Q12" s="9">
        <v>3</v>
      </c>
      <c r="R12" s="9">
        <v>0</v>
      </c>
      <c r="S12" s="9">
        <v>4</v>
      </c>
      <c r="T12" s="9">
        <v>2</v>
      </c>
      <c r="U12" s="9">
        <v>1</v>
      </c>
      <c r="V12" s="9">
        <v>0</v>
      </c>
      <c r="W12" s="9">
        <v>1</v>
      </c>
      <c r="X12" s="16">
        <v>0</v>
      </c>
      <c r="Y12" s="58">
        <f>(E12+G12+I12+K12+M12+O12+Q12+S12+U12+W12)</f>
        <v>75</v>
      </c>
      <c r="Z12" s="59">
        <f>(F12+H12+J12+L12+N12+P12+R12+T12+V12+X12)</f>
        <v>29</v>
      </c>
      <c r="AA12" s="2"/>
      <c r="AB12" s="117"/>
      <c r="AC12" s="26"/>
    </row>
    <row r="13" spans="2:29" ht="15.95" customHeight="1">
      <c r="B13" s="116"/>
      <c r="C13" s="24"/>
      <c r="D13" s="53" t="s">
        <v>15</v>
      </c>
      <c r="E13" s="10">
        <v>12</v>
      </c>
      <c r="F13" s="9">
        <v>12</v>
      </c>
      <c r="G13" s="10">
        <v>55</v>
      </c>
      <c r="H13" s="9">
        <v>52</v>
      </c>
      <c r="I13" s="9">
        <v>11</v>
      </c>
      <c r="J13" s="9">
        <v>11</v>
      </c>
      <c r="K13" s="9">
        <v>12</v>
      </c>
      <c r="L13" s="9">
        <v>10</v>
      </c>
      <c r="M13" s="9">
        <v>14</v>
      </c>
      <c r="N13" s="9">
        <v>13</v>
      </c>
      <c r="O13" s="9">
        <v>1</v>
      </c>
      <c r="P13" s="9">
        <v>1</v>
      </c>
      <c r="Q13" s="9">
        <v>11</v>
      </c>
      <c r="R13" s="9">
        <v>10</v>
      </c>
      <c r="S13" s="9">
        <v>21</v>
      </c>
      <c r="T13" s="9">
        <v>20</v>
      </c>
      <c r="U13" s="9">
        <v>1</v>
      </c>
      <c r="V13" s="9">
        <v>1</v>
      </c>
      <c r="W13" s="9">
        <v>9</v>
      </c>
      <c r="X13" s="16">
        <v>9</v>
      </c>
      <c r="Y13" s="58">
        <f t="shared" si="0"/>
        <v>147</v>
      </c>
      <c r="Z13" s="59">
        <f t="shared" si="0"/>
        <v>139</v>
      </c>
      <c r="AA13" s="2"/>
      <c r="AB13" s="117"/>
      <c r="AC13" s="26"/>
    </row>
    <row r="14" spans="2:29" ht="15.95" customHeight="1">
      <c r="B14" s="116"/>
      <c r="C14" s="24"/>
      <c r="D14" s="53" t="s">
        <v>16</v>
      </c>
      <c r="E14" s="10">
        <v>9</v>
      </c>
      <c r="F14" s="9">
        <v>6</v>
      </c>
      <c r="G14" s="10">
        <v>33</v>
      </c>
      <c r="H14" s="9">
        <v>15</v>
      </c>
      <c r="I14" s="9">
        <v>2</v>
      </c>
      <c r="J14" s="9">
        <v>1</v>
      </c>
      <c r="K14" s="9">
        <v>18</v>
      </c>
      <c r="L14" s="9">
        <v>3</v>
      </c>
      <c r="M14" s="9">
        <v>6</v>
      </c>
      <c r="N14" s="9">
        <v>1</v>
      </c>
      <c r="O14" s="9"/>
      <c r="P14" s="9"/>
      <c r="Q14" s="9">
        <v>4</v>
      </c>
      <c r="R14" s="9">
        <v>3</v>
      </c>
      <c r="S14" s="9">
        <v>12</v>
      </c>
      <c r="T14" s="9">
        <v>3</v>
      </c>
      <c r="U14" s="9">
        <v>4</v>
      </c>
      <c r="V14" s="9">
        <v>2</v>
      </c>
      <c r="W14" s="9">
        <v>4</v>
      </c>
      <c r="X14" s="16">
        <v>2</v>
      </c>
      <c r="Y14" s="58">
        <f t="shared" si="0"/>
        <v>92</v>
      </c>
      <c r="Z14" s="59">
        <f t="shared" si="0"/>
        <v>36</v>
      </c>
      <c r="AA14" s="2"/>
      <c r="AB14" s="117"/>
      <c r="AC14" s="26"/>
    </row>
    <row r="15" spans="2:29" ht="15.95" customHeight="1">
      <c r="B15" s="116"/>
      <c r="C15" s="24"/>
      <c r="D15" s="53" t="s">
        <v>17</v>
      </c>
      <c r="E15" s="10">
        <v>12</v>
      </c>
      <c r="F15" s="9">
        <v>7</v>
      </c>
      <c r="G15" s="10">
        <v>15</v>
      </c>
      <c r="H15" s="9">
        <v>6</v>
      </c>
      <c r="I15" s="9"/>
      <c r="J15" s="9"/>
      <c r="K15" s="9">
        <v>4</v>
      </c>
      <c r="L15" s="9">
        <v>1</v>
      </c>
      <c r="M15" s="9">
        <v>3</v>
      </c>
      <c r="N15" s="9"/>
      <c r="O15" s="9"/>
      <c r="P15" s="9"/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2</v>
      </c>
      <c r="X15" s="16">
        <v>1</v>
      </c>
      <c r="Y15" s="58">
        <f>(E15+G15+I15+K15+M15+O15+Q15+S15+U15+W15)</f>
        <v>36</v>
      </c>
      <c r="Z15" s="59">
        <f t="shared" si="0"/>
        <v>15</v>
      </c>
      <c r="AA15" s="2"/>
      <c r="AB15" s="117"/>
      <c r="AC15" s="26"/>
    </row>
    <row r="16" spans="2:29" ht="15.95" customHeight="1">
      <c r="B16" s="116"/>
      <c r="C16" s="24"/>
      <c r="D16" s="53" t="s">
        <v>18</v>
      </c>
      <c r="E16" s="10">
        <v>14</v>
      </c>
      <c r="F16" s="9">
        <v>8</v>
      </c>
      <c r="G16" s="10">
        <v>45</v>
      </c>
      <c r="H16" s="9">
        <v>8</v>
      </c>
      <c r="I16" s="9">
        <v>5</v>
      </c>
      <c r="J16" s="9"/>
      <c r="K16" s="9">
        <v>4</v>
      </c>
      <c r="L16" s="9">
        <v>2</v>
      </c>
      <c r="M16" s="9">
        <v>4</v>
      </c>
      <c r="N16" s="9"/>
      <c r="O16" s="9"/>
      <c r="P16" s="9"/>
      <c r="Q16" s="9">
        <v>8</v>
      </c>
      <c r="R16" s="9">
        <v>1</v>
      </c>
      <c r="S16" s="9">
        <v>11</v>
      </c>
      <c r="T16" s="9">
        <v>1</v>
      </c>
      <c r="U16" s="9">
        <v>3</v>
      </c>
      <c r="V16" s="9">
        <v>0</v>
      </c>
      <c r="W16" s="9">
        <v>5</v>
      </c>
      <c r="X16" s="16">
        <v>1</v>
      </c>
      <c r="Y16" s="58">
        <f t="shared" si="0"/>
        <v>99</v>
      </c>
      <c r="Z16" s="59">
        <f t="shared" si="0"/>
        <v>21</v>
      </c>
      <c r="AA16" s="2"/>
      <c r="AB16" s="117"/>
      <c r="AC16" s="26"/>
    </row>
    <row r="17" spans="2:31" ht="15.95" customHeight="1">
      <c r="B17" s="116"/>
      <c r="C17" s="24"/>
      <c r="D17" s="53" t="s">
        <v>19</v>
      </c>
      <c r="E17" s="10">
        <v>26</v>
      </c>
      <c r="F17" s="9"/>
      <c r="G17" s="10">
        <v>20</v>
      </c>
      <c r="H17" s="9"/>
      <c r="I17" s="9"/>
      <c r="J17" s="9"/>
      <c r="K17" s="9"/>
      <c r="L17" s="9"/>
      <c r="M17" s="9"/>
      <c r="N17" s="9"/>
      <c r="O17" s="9"/>
      <c r="P17" s="9"/>
      <c r="Q17" s="9">
        <v>1</v>
      </c>
      <c r="R17" s="9">
        <v>0</v>
      </c>
      <c r="S17" s="9">
        <v>5</v>
      </c>
      <c r="T17" s="9">
        <v>1</v>
      </c>
      <c r="U17" s="9">
        <v>0</v>
      </c>
      <c r="V17" s="9">
        <v>0</v>
      </c>
      <c r="W17" s="9">
        <v>1</v>
      </c>
      <c r="X17" s="16">
        <v>0</v>
      </c>
      <c r="Y17" s="58">
        <f t="shared" si="0"/>
        <v>53</v>
      </c>
      <c r="Z17" s="59">
        <f t="shared" si="0"/>
        <v>1</v>
      </c>
      <c r="AA17" s="2"/>
      <c r="AB17" s="117"/>
      <c r="AC17" s="26"/>
    </row>
    <row r="18" spans="2:31" ht="15.95" customHeight="1">
      <c r="B18" s="116"/>
      <c r="C18" s="24"/>
      <c r="D18" s="53" t="s">
        <v>20</v>
      </c>
      <c r="E18" s="10"/>
      <c r="F18" s="9"/>
      <c r="G18" s="10">
        <v>1</v>
      </c>
      <c r="H18" s="9"/>
      <c r="I18" s="9">
        <v>1</v>
      </c>
      <c r="J18" s="9"/>
      <c r="K18" s="9"/>
      <c r="L18" s="9"/>
      <c r="M18" s="9"/>
      <c r="N18" s="9"/>
      <c r="O18" s="9"/>
      <c r="P18" s="9"/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3</v>
      </c>
      <c r="X18" s="16">
        <v>0</v>
      </c>
      <c r="Y18" s="58">
        <f t="shared" si="0"/>
        <v>5</v>
      </c>
      <c r="Z18" s="59">
        <f t="shared" si="0"/>
        <v>0</v>
      </c>
      <c r="AA18" s="2"/>
      <c r="AB18" s="117"/>
      <c r="AC18" s="26"/>
    </row>
    <row r="19" spans="2:31" ht="15.95" customHeight="1">
      <c r="B19" s="116"/>
      <c r="C19" s="24"/>
      <c r="D19" s="53" t="s">
        <v>21</v>
      </c>
      <c r="E19" s="10">
        <v>56</v>
      </c>
      <c r="F19" s="9">
        <v>3</v>
      </c>
      <c r="G19" s="10">
        <v>89</v>
      </c>
      <c r="H19" s="9">
        <v>3</v>
      </c>
      <c r="I19" s="9">
        <v>9</v>
      </c>
      <c r="J19" s="9">
        <v>1</v>
      </c>
      <c r="K19" s="9">
        <v>1</v>
      </c>
      <c r="L19" s="9"/>
      <c r="M19" s="9">
        <v>4</v>
      </c>
      <c r="N19" s="9"/>
      <c r="O19" s="9"/>
      <c r="P19" s="9"/>
      <c r="Q19" s="9">
        <v>1</v>
      </c>
      <c r="R19" s="9">
        <v>0</v>
      </c>
      <c r="S19" s="9">
        <v>8</v>
      </c>
      <c r="T19" s="9">
        <v>3</v>
      </c>
      <c r="U19" s="9">
        <v>2</v>
      </c>
      <c r="V19" s="9">
        <v>0</v>
      </c>
      <c r="W19" s="9">
        <v>2</v>
      </c>
      <c r="X19" s="16">
        <v>0</v>
      </c>
      <c r="Y19" s="58">
        <f t="shared" si="0"/>
        <v>172</v>
      </c>
      <c r="Z19" s="59">
        <f t="shared" si="0"/>
        <v>10</v>
      </c>
      <c r="AA19" s="2"/>
      <c r="AB19" s="117"/>
      <c r="AC19" s="26"/>
    </row>
    <row r="20" spans="2:31" ht="15.95" customHeight="1" thickBot="1">
      <c r="B20" s="116"/>
      <c r="C20" s="24"/>
      <c r="D20" s="55" t="s">
        <v>22</v>
      </c>
      <c r="E20" s="18"/>
      <c r="F20" s="19"/>
      <c r="G20" s="18">
        <v>9</v>
      </c>
      <c r="H20" s="19">
        <v>2</v>
      </c>
      <c r="I20" s="19"/>
      <c r="J20" s="19"/>
      <c r="K20" s="9">
        <v>3</v>
      </c>
      <c r="L20" s="9"/>
      <c r="M20" s="19">
        <v>2</v>
      </c>
      <c r="N20" s="19">
        <v>1</v>
      </c>
      <c r="O20" s="19"/>
      <c r="P20" s="19"/>
      <c r="Q20" s="19">
        <v>3</v>
      </c>
      <c r="R20" s="19">
        <v>1</v>
      </c>
      <c r="S20" s="19">
        <v>4</v>
      </c>
      <c r="T20" s="19">
        <v>2</v>
      </c>
      <c r="U20" s="19">
        <v>0</v>
      </c>
      <c r="V20" s="19">
        <v>0</v>
      </c>
      <c r="W20" s="19">
        <v>1</v>
      </c>
      <c r="X20" s="56">
        <v>1</v>
      </c>
      <c r="Y20" s="58">
        <f t="shared" si="0"/>
        <v>22</v>
      </c>
      <c r="Z20" s="59">
        <f t="shared" si="0"/>
        <v>7</v>
      </c>
      <c r="AA20" s="2"/>
      <c r="AB20" s="117"/>
      <c r="AC20" s="26"/>
    </row>
    <row r="21" spans="2:31" ht="15.75" thickBot="1">
      <c r="B21" s="116"/>
      <c r="C21" s="24"/>
      <c r="D21" s="31" t="s">
        <v>23</v>
      </c>
      <c r="E21" s="32">
        <f>E7+E8+E9+E10+E11+E12+E13+E14+E15+E16+E17+E18+E19+E20</f>
        <v>168</v>
      </c>
      <c r="F21" s="32">
        <f t="shared" ref="F21:X21" si="1">F7+F8+F9+F10+F11+F12+F13+F14+F15+F16+F17+F18+F19+F20</f>
        <v>55</v>
      </c>
      <c r="G21" s="32">
        <f t="shared" si="1"/>
        <v>398</v>
      </c>
      <c r="H21" s="32">
        <f t="shared" si="1"/>
        <v>162</v>
      </c>
      <c r="I21" s="32">
        <f t="shared" si="1"/>
        <v>62</v>
      </c>
      <c r="J21" s="32">
        <f t="shared" si="1"/>
        <v>27</v>
      </c>
      <c r="K21" s="32">
        <f t="shared" si="1"/>
        <v>70</v>
      </c>
      <c r="L21" s="32">
        <f t="shared" si="1"/>
        <v>25</v>
      </c>
      <c r="M21" s="32">
        <f t="shared" si="1"/>
        <v>46</v>
      </c>
      <c r="N21" s="32">
        <f t="shared" si="1"/>
        <v>23</v>
      </c>
      <c r="O21" s="32">
        <f t="shared" si="1"/>
        <v>2</v>
      </c>
      <c r="P21" s="32">
        <f t="shared" si="1"/>
        <v>2</v>
      </c>
      <c r="Q21" s="32">
        <f t="shared" si="1"/>
        <v>47</v>
      </c>
      <c r="R21" s="32">
        <f t="shared" si="1"/>
        <v>21</v>
      </c>
      <c r="S21" s="32">
        <f t="shared" si="1"/>
        <v>83</v>
      </c>
      <c r="T21" s="32">
        <f t="shared" si="1"/>
        <v>44</v>
      </c>
      <c r="U21" s="32">
        <f t="shared" si="1"/>
        <v>13</v>
      </c>
      <c r="V21" s="32">
        <f t="shared" si="1"/>
        <v>5</v>
      </c>
      <c r="W21" s="32">
        <f t="shared" si="1"/>
        <v>39</v>
      </c>
      <c r="X21" s="32">
        <f t="shared" si="1"/>
        <v>20</v>
      </c>
      <c r="Y21" s="90">
        <f>SUM(Y7:Y20)</f>
        <v>928</v>
      </c>
      <c r="Z21" s="51">
        <f>SUM(Z7:Z20)</f>
        <v>384</v>
      </c>
      <c r="AA21" s="2"/>
      <c r="AB21" s="117"/>
      <c r="AC21" s="26"/>
    </row>
    <row r="22" spans="2:31" ht="15.75" thickBot="1">
      <c r="B22" s="116"/>
      <c r="C22" s="24"/>
      <c r="D22" s="33" t="s">
        <v>34</v>
      </c>
      <c r="E22" s="147">
        <f>+(F21/E21)</f>
        <v>0.32738095238095238</v>
      </c>
      <c r="F22" s="131"/>
      <c r="G22" s="147">
        <f>+(H21/G21)</f>
        <v>0.40703517587939697</v>
      </c>
      <c r="H22" s="131"/>
      <c r="I22" s="147">
        <f>+(J21/I21)</f>
        <v>0.43548387096774194</v>
      </c>
      <c r="J22" s="131"/>
      <c r="K22" s="147">
        <f>+(L21/K21)</f>
        <v>0.35714285714285715</v>
      </c>
      <c r="L22" s="131"/>
      <c r="M22" s="147">
        <f>+(N21/M21)</f>
        <v>0.5</v>
      </c>
      <c r="N22" s="131"/>
      <c r="O22" s="147">
        <f>+(P21/O21)</f>
        <v>1</v>
      </c>
      <c r="P22" s="131"/>
      <c r="Q22" s="147">
        <f>+(R21/Q21)</f>
        <v>0.44680851063829785</v>
      </c>
      <c r="R22" s="131"/>
      <c r="S22" s="147">
        <f>+(T21/S21)</f>
        <v>0.53012048192771088</v>
      </c>
      <c r="T22" s="131"/>
      <c r="U22" s="147">
        <f>+(V21/U21)</f>
        <v>0.38461538461538464</v>
      </c>
      <c r="V22" s="131"/>
      <c r="W22" s="131">
        <f>+(X21/W21)</f>
        <v>0.51282051282051277</v>
      </c>
      <c r="X22" s="164"/>
      <c r="Y22" s="165">
        <f>+(Z21/Y21)</f>
        <v>0.41379310344827586</v>
      </c>
      <c r="Z22" s="132"/>
      <c r="AA22" s="2"/>
      <c r="AB22" s="117"/>
      <c r="AC22" s="26"/>
    </row>
    <row r="23" spans="2:31" ht="13.5" thickBot="1">
      <c r="B23" s="116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7"/>
      <c r="AC23" s="26"/>
    </row>
    <row r="24" spans="2:31" ht="13.5" thickBot="1">
      <c r="B24" s="116"/>
      <c r="C24" s="24"/>
      <c r="D24" s="148" t="s">
        <v>0</v>
      </c>
      <c r="E24" s="139" t="s">
        <v>37</v>
      </c>
      <c r="F24" s="140"/>
      <c r="G24" s="113" t="s">
        <v>52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51" t="s">
        <v>23</v>
      </c>
      <c r="X24" s="152"/>
      <c r="Y24" s="15"/>
      <c r="Z24" s="15"/>
      <c r="AA24" s="15"/>
      <c r="AB24" s="117"/>
      <c r="AC24" s="26"/>
    </row>
    <row r="25" spans="2:31" ht="13.5" thickBot="1">
      <c r="B25" s="116"/>
      <c r="C25" s="24"/>
      <c r="D25" s="161"/>
      <c r="E25" s="141"/>
      <c r="F25" s="142"/>
      <c r="G25" s="137" t="s">
        <v>25</v>
      </c>
      <c r="H25" s="138"/>
      <c r="I25" s="137" t="s">
        <v>24</v>
      </c>
      <c r="J25" s="138"/>
      <c r="K25" s="137" t="s">
        <v>26</v>
      </c>
      <c r="L25" s="138"/>
      <c r="M25" s="137" t="s">
        <v>27</v>
      </c>
      <c r="N25" s="138"/>
      <c r="O25" s="137" t="s">
        <v>28</v>
      </c>
      <c r="P25" s="138"/>
      <c r="Q25" s="137" t="s">
        <v>29</v>
      </c>
      <c r="R25" s="138"/>
      <c r="S25" s="137" t="s">
        <v>30</v>
      </c>
      <c r="T25" s="138"/>
      <c r="U25" s="137" t="s">
        <v>31</v>
      </c>
      <c r="V25" s="144"/>
      <c r="W25" s="153"/>
      <c r="X25" s="154"/>
      <c r="Y25" s="15"/>
      <c r="Z25" s="15"/>
      <c r="AA25" s="15"/>
      <c r="AB25" s="117"/>
      <c r="AC25" s="26"/>
    </row>
    <row r="26" spans="2:31" ht="13.5" thickBot="1">
      <c r="B26" s="116"/>
      <c r="C26" s="24"/>
      <c r="D26" s="162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88" t="s">
        <v>33</v>
      </c>
      <c r="W26" s="50" t="s">
        <v>32</v>
      </c>
      <c r="X26" s="50" t="s">
        <v>33</v>
      </c>
      <c r="Y26" s="15"/>
      <c r="Z26" s="15"/>
      <c r="AA26" s="15"/>
      <c r="AB26" s="117"/>
      <c r="AC26" s="26"/>
    </row>
    <row r="27" spans="2:31" ht="15.95" customHeight="1">
      <c r="B27" s="116"/>
      <c r="C27" s="24"/>
      <c r="D27" s="52" t="s">
        <v>10</v>
      </c>
      <c r="E27" s="8">
        <f t="shared" ref="E27:F39" si="2">(Y7)</f>
        <v>25</v>
      </c>
      <c r="F27" s="8">
        <f t="shared" si="2"/>
        <v>3</v>
      </c>
      <c r="G27" s="7">
        <v>1</v>
      </c>
      <c r="H27" s="7"/>
      <c r="I27" s="7">
        <v>4</v>
      </c>
      <c r="J27" s="7"/>
      <c r="K27" s="11"/>
      <c r="L27" s="11"/>
      <c r="M27" s="7">
        <v>2</v>
      </c>
      <c r="N27" s="7"/>
      <c r="O27" s="7">
        <v>6</v>
      </c>
      <c r="P27" s="7">
        <v>1</v>
      </c>
      <c r="Q27" s="11">
        <v>6</v>
      </c>
      <c r="R27" s="11">
        <v>2</v>
      </c>
      <c r="S27" s="7"/>
      <c r="T27" s="7"/>
      <c r="U27" s="7">
        <v>1</v>
      </c>
      <c r="V27" s="37"/>
      <c r="W27" s="47">
        <f t="shared" ref="W27:X40" si="3">(E27+G27+I27+K27+M27+O27+Q27+S27+U27)</f>
        <v>45</v>
      </c>
      <c r="X27" s="47">
        <f>(F27+H27+J27+L27+N27+P27+R27+T27+V27)</f>
        <v>6</v>
      </c>
      <c r="Y27" s="15"/>
      <c r="Z27" s="15"/>
      <c r="AA27" s="39"/>
      <c r="AB27" s="117"/>
      <c r="AC27" s="26"/>
      <c r="AD27" s="46">
        <f>(X27/W27)</f>
        <v>0.13333333333333333</v>
      </c>
    </row>
    <row r="28" spans="2:31" ht="15.95" customHeight="1">
      <c r="B28" s="116"/>
      <c r="C28" s="24"/>
      <c r="D28" s="53" t="s">
        <v>11</v>
      </c>
      <c r="E28" s="8">
        <f t="shared" si="2"/>
        <v>38</v>
      </c>
      <c r="F28" s="8">
        <f t="shared" si="2"/>
        <v>26</v>
      </c>
      <c r="G28" s="9">
        <v>3</v>
      </c>
      <c r="H28" s="9">
        <v>3</v>
      </c>
      <c r="I28" s="9">
        <v>2</v>
      </c>
      <c r="J28" s="9">
        <v>2</v>
      </c>
      <c r="K28" s="11">
        <v>1</v>
      </c>
      <c r="L28" s="11">
        <v>1</v>
      </c>
      <c r="M28" s="9"/>
      <c r="N28" s="9"/>
      <c r="O28" s="9"/>
      <c r="P28" s="9"/>
      <c r="Q28" s="11"/>
      <c r="R28" s="11"/>
      <c r="S28" s="9"/>
      <c r="T28" s="9"/>
      <c r="U28" s="9">
        <v>1</v>
      </c>
      <c r="V28" s="16">
        <v>1</v>
      </c>
      <c r="W28" s="47">
        <f t="shared" si="3"/>
        <v>45</v>
      </c>
      <c r="X28" s="47">
        <f>(F28+H28+J28+L28+N28+P28+R28+T28+V28)</f>
        <v>33</v>
      </c>
      <c r="Y28" s="12"/>
      <c r="Z28" s="12"/>
      <c r="AA28" s="39"/>
      <c r="AB28" s="117"/>
      <c r="AC28" s="26"/>
      <c r="AD28" s="46">
        <f t="shared" ref="AD28:AD40" si="4">(X28/W28)</f>
        <v>0.73333333333333328</v>
      </c>
    </row>
    <row r="29" spans="2:31" ht="15.95" customHeight="1">
      <c r="B29" s="116"/>
      <c r="C29" s="24"/>
      <c r="D29" s="53" t="s">
        <v>14</v>
      </c>
      <c r="E29" s="8">
        <f t="shared" si="2"/>
        <v>44</v>
      </c>
      <c r="F29" s="8">
        <f t="shared" si="2"/>
        <v>41</v>
      </c>
      <c r="G29" s="9">
        <v>5</v>
      </c>
      <c r="H29" s="9">
        <v>3</v>
      </c>
      <c r="I29" s="9">
        <v>2</v>
      </c>
      <c r="J29" s="9">
        <v>2</v>
      </c>
      <c r="K29" s="11">
        <v>6</v>
      </c>
      <c r="L29" s="11">
        <v>6</v>
      </c>
      <c r="M29" s="9"/>
      <c r="N29" s="9"/>
      <c r="O29" s="9">
        <v>5</v>
      </c>
      <c r="P29" s="9">
        <v>1</v>
      </c>
      <c r="Q29" s="11">
        <v>6</v>
      </c>
      <c r="R29" s="11">
        <v>2</v>
      </c>
      <c r="S29" s="9">
        <v>2</v>
      </c>
      <c r="T29" s="9">
        <v>2</v>
      </c>
      <c r="U29" s="9">
        <v>4</v>
      </c>
      <c r="V29" s="16">
        <v>3</v>
      </c>
      <c r="W29" s="47">
        <f t="shared" si="3"/>
        <v>74</v>
      </c>
      <c r="X29" s="47">
        <f t="shared" si="3"/>
        <v>60</v>
      </c>
      <c r="Y29" s="15"/>
      <c r="Z29" s="15"/>
      <c r="AA29" s="39"/>
      <c r="AB29" s="117"/>
      <c r="AC29" s="26"/>
      <c r="AD29" s="46">
        <f t="shared" si="4"/>
        <v>0.81081081081081086</v>
      </c>
      <c r="AE29" s="25"/>
    </row>
    <row r="30" spans="2:31" ht="15.95" customHeight="1">
      <c r="B30" s="116"/>
      <c r="C30" s="24"/>
      <c r="D30" s="54" t="s">
        <v>38</v>
      </c>
      <c r="E30" s="8">
        <f t="shared" si="2"/>
        <v>28</v>
      </c>
      <c r="F30" s="8">
        <f t="shared" si="2"/>
        <v>10</v>
      </c>
      <c r="G30" s="9">
        <v>5</v>
      </c>
      <c r="H30" s="9">
        <v>3</v>
      </c>
      <c r="I30" s="9">
        <v>1</v>
      </c>
      <c r="J30" s="9"/>
      <c r="K30" s="11">
        <v>2</v>
      </c>
      <c r="L30" s="11"/>
      <c r="M30" s="9"/>
      <c r="N30" s="9"/>
      <c r="O30" s="9">
        <v>10</v>
      </c>
      <c r="P30" s="9"/>
      <c r="Q30" s="11">
        <v>1</v>
      </c>
      <c r="R30" s="11"/>
      <c r="S30" s="9"/>
      <c r="T30" s="9"/>
      <c r="U30" s="9">
        <v>2</v>
      </c>
      <c r="V30" s="16">
        <v>2</v>
      </c>
      <c r="W30" s="48">
        <f t="shared" si="3"/>
        <v>49</v>
      </c>
      <c r="X30" s="48">
        <f t="shared" si="3"/>
        <v>15</v>
      </c>
      <c r="Y30" s="15"/>
      <c r="Z30" s="15"/>
      <c r="AA30" s="39"/>
      <c r="AB30" s="117"/>
      <c r="AC30" s="26"/>
      <c r="AD30" s="46">
        <f t="shared" si="4"/>
        <v>0.30612244897959184</v>
      </c>
      <c r="AE30" s="25"/>
    </row>
    <row r="31" spans="2:31" ht="15.95" customHeight="1">
      <c r="B31" s="116"/>
      <c r="C31" s="24"/>
      <c r="D31" s="53" t="s">
        <v>12</v>
      </c>
      <c r="E31" s="8">
        <f t="shared" si="2"/>
        <v>92</v>
      </c>
      <c r="F31" s="8">
        <f t="shared" si="2"/>
        <v>46</v>
      </c>
      <c r="G31" s="9">
        <v>13</v>
      </c>
      <c r="H31" s="9">
        <v>3</v>
      </c>
      <c r="I31" s="9">
        <v>16</v>
      </c>
      <c r="J31" s="9">
        <v>8</v>
      </c>
      <c r="K31" s="11"/>
      <c r="L31" s="11"/>
      <c r="M31" s="9">
        <v>1</v>
      </c>
      <c r="N31" s="9">
        <v>1</v>
      </c>
      <c r="O31" s="9">
        <v>6</v>
      </c>
      <c r="P31" s="9">
        <v>6</v>
      </c>
      <c r="Q31" s="11">
        <v>3</v>
      </c>
      <c r="R31" s="11">
        <v>3</v>
      </c>
      <c r="S31" s="9">
        <v>1</v>
      </c>
      <c r="T31" s="9"/>
      <c r="U31" s="9"/>
      <c r="V31" s="16"/>
      <c r="W31" s="47">
        <f>(E31+G31+I31+K31+M31+O31+Q31+S31+U31)</f>
        <v>132</v>
      </c>
      <c r="X31" s="47">
        <f>(F31+H31+J31+L31+N31+P31+R31+T31+V31)</f>
        <v>67</v>
      </c>
      <c r="Y31" s="15"/>
      <c r="Z31" s="15"/>
      <c r="AA31" s="39"/>
      <c r="AB31" s="117"/>
      <c r="AC31" s="26"/>
      <c r="AD31" s="46">
        <f t="shared" si="4"/>
        <v>0.50757575757575757</v>
      </c>
      <c r="AE31" s="25"/>
    </row>
    <row r="32" spans="2:31" ht="15.95" customHeight="1">
      <c r="B32" s="116"/>
      <c r="C32" s="24"/>
      <c r="D32" s="53" t="s">
        <v>13</v>
      </c>
      <c r="E32" s="8">
        <f t="shared" si="2"/>
        <v>75</v>
      </c>
      <c r="F32" s="8">
        <f t="shared" si="2"/>
        <v>29</v>
      </c>
      <c r="G32" s="9">
        <v>9</v>
      </c>
      <c r="H32" s="9">
        <v>1</v>
      </c>
      <c r="I32" s="9">
        <v>6</v>
      </c>
      <c r="J32" s="9"/>
      <c r="K32" s="11">
        <v>1</v>
      </c>
      <c r="L32" s="11"/>
      <c r="M32" s="9"/>
      <c r="N32" s="9"/>
      <c r="O32" s="9"/>
      <c r="P32" s="9"/>
      <c r="Q32" s="11">
        <v>2</v>
      </c>
      <c r="R32" s="11"/>
      <c r="S32" s="9"/>
      <c r="T32" s="9"/>
      <c r="U32" s="9"/>
      <c r="V32" s="16"/>
      <c r="W32" s="47">
        <f>(E32+G32+I32+K32+M32+O32+Q32+S32+U32)</f>
        <v>93</v>
      </c>
      <c r="X32" s="47">
        <f>(F32+H32+J32+L32+N32+P32+R32+T32+V32)</f>
        <v>30</v>
      </c>
      <c r="Y32" s="15"/>
      <c r="Z32" s="15"/>
      <c r="AA32" s="39"/>
      <c r="AB32" s="117"/>
      <c r="AC32" s="26"/>
      <c r="AD32" s="46">
        <f t="shared" si="4"/>
        <v>0.32258064516129031</v>
      </c>
      <c r="AE32" s="25"/>
    </row>
    <row r="33" spans="2:31" ht="15.95" customHeight="1">
      <c r="B33" s="116"/>
      <c r="C33" s="24"/>
      <c r="D33" s="53" t="s">
        <v>15</v>
      </c>
      <c r="E33" s="8">
        <f t="shared" si="2"/>
        <v>147</v>
      </c>
      <c r="F33" s="8">
        <f t="shared" si="2"/>
        <v>139</v>
      </c>
      <c r="G33" s="9">
        <v>17</v>
      </c>
      <c r="H33" s="9">
        <v>16</v>
      </c>
      <c r="I33" s="9">
        <v>13</v>
      </c>
      <c r="J33" s="9">
        <v>12</v>
      </c>
      <c r="K33" s="11">
        <v>3</v>
      </c>
      <c r="L33" s="11">
        <v>2</v>
      </c>
      <c r="M33" s="9">
        <v>6</v>
      </c>
      <c r="N33" s="9">
        <v>3</v>
      </c>
      <c r="O33" s="9">
        <v>15</v>
      </c>
      <c r="P33" s="9">
        <v>14</v>
      </c>
      <c r="Q33" s="11">
        <v>9</v>
      </c>
      <c r="R33" s="11">
        <v>9</v>
      </c>
      <c r="S33" s="9"/>
      <c r="T33" s="9"/>
      <c r="U33" s="9">
        <v>1</v>
      </c>
      <c r="V33" s="16">
        <v>1</v>
      </c>
      <c r="W33" s="47">
        <f t="shared" si="3"/>
        <v>211</v>
      </c>
      <c r="X33" s="48">
        <f t="shared" si="3"/>
        <v>196</v>
      </c>
      <c r="Y33" s="15"/>
      <c r="Z33" s="15"/>
      <c r="AA33" s="39"/>
      <c r="AB33" s="117"/>
      <c r="AC33" s="26"/>
      <c r="AD33" s="46">
        <f t="shared" si="4"/>
        <v>0.92890995260663511</v>
      </c>
      <c r="AE33" s="27"/>
    </row>
    <row r="34" spans="2:31" ht="15.95" customHeight="1">
      <c r="B34" s="116"/>
      <c r="C34" s="24"/>
      <c r="D34" s="53" t="s">
        <v>16</v>
      </c>
      <c r="E34" s="8">
        <f t="shared" si="2"/>
        <v>92</v>
      </c>
      <c r="F34" s="8">
        <f t="shared" si="2"/>
        <v>36</v>
      </c>
      <c r="G34" s="9">
        <v>20</v>
      </c>
      <c r="H34" s="9">
        <v>8</v>
      </c>
      <c r="I34" s="9">
        <v>8</v>
      </c>
      <c r="J34" s="9">
        <v>2</v>
      </c>
      <c r="K34" s="11">
        <v>1</v>
      </c>
      <c r="L34" s="11"/>
      <c r="M34" s="9">
        <v>2</v>
      </c>
      <c r="N34" s="9">
        <v>1</v>
      </c>
      <c r="O34" s="9">
        <v>2</v>
      </c>
      <c r="P34" s="9"/>
      <c r="Q34" s="11">
        <v>3</v>
      </c>
      <c r="R34" s="11">
        <v>2</v>
      </c>
      <c r="S34" s="9">
        <v>1</v>
      </c>
      <c r="T34" s="9"/>
      <c r="U34" s="9">
        <v>2</v>
      </c>
      <c r="V34" s="16">
        <v>2</v>
      </c>
      <c r="W34" s="47">
        <f t="shared" si="3"/>
        <v>131</v>
      </c>
      <c r="X34" s="47">
        <f t="shared" si="3"/>
        <v>51</v>
      </c>
      <c r="Y34" s="15"/>
      <c r="Z34" s="15"/>
      <c r="AA34" s="39"/>
      <c r="AB34" s="117"/>
      <c r="AC34" s="26"/>
      <c r="AD34" s="46">
        <f t="shared" si="4"/>
        <v>0.38931297709923662</v>
      </c>
    </row>
    <row r="35" spans="2:31" ht="15.95" customHeight="1">
      <c r="B35" s="116"/>
      <c r="C35" s="24"/>
      <c r="D35" s="53" t="s">
        <v>17</v>
      </c>
      <c r="E35" s="8">
        <f t="shared" si="2"/>
        <v>36</v>
      </c>
      <c r="F35" s="8">
        <f t="shared" si="2"/>
        <v>15</v>
      </c>
      <c r="G35" s="9">
        <v>3</v>
      </c>
      <c r="H35" s="9">
        <v>2</v>
      </c>
      <c r="I35" s="9">
        <v>2</v>
      </c>
      <c r="J35" s="9">
        <v>1</v>
      </c>
      <c r="K35" s="11"/>
      <c r="L35" s="11"/>
      <c r="M35" s="9"/>
      <c r="N35" s="9"/>
      <c r="O35" s="9"/>
      <c r="P35" s="9"/>
      <c r="Q35" s="11"/>
      <c r="R35" s="11"/>
      <c r="S35" s="9"/>
      <c r="T35" s="9"/>
      <c r="U35" s="9">
        <v>1</v>
      </c>
      <c r="V35" s="16"/>
      <c r="W35" s="48">
        <f t="shared" si="3"/>
        <v>42</v>
      </c>
      <c r="X35" s="48">
        <f t="shared" si="3"/>
        <v>18</v>
      </c>
      <c r="Y35" s="13"/>
      <c r="Z35" s="13"/>
      <c r="AA35" s="39"/>
      <c r="AB35" s="117"/>
      <c r="AC35" s="26"/>
      <c r="AD35" s="46">
        <f t="shared" si="4"/>
        <v>0.42857142857142855</v>
      </c>
    </row>
    <row r="36" spans="2:31" ht="15.95" customHeight="1">
      <c r="B36" s="116"/>
      <c r="C36" s="24"/>
      <c r="D36" s="53" t="s">
        <v>18</v>
      </c>
      <c r="E36" s="8">
        <f t="shared" si="2"/>
        <v>99</v>
      </c>
      <c r="F36" s="8">
        <f t="shared" si="2"/>
        <v>21</v>
      </c>
      <c r="G36" s="9">
        <v>22</v>
      </c>
      <c r="H36" s="9">
        <v>3</v>
      </c>
      <c r="I36" s="9">
        <v>5</v>
      </c>
      <c r="J36" s="9"/>
      <c r="K36" s="11">
        <v>7</v>
      </c>
      <c r="L36" s="11">
        <v>1</v>
      </c>
      <c r="M36" s="9"/>
      <c r="N36" s="9"/>
      <c r="O36" s="9">
        <v>2</v>
      </c>
      <c r="P36" s="9"/>
      <c r="Q36" s="11">
        <v>2</v>
      </c>
      <c r="R36" s="11"/>
      <c r="S36" s="9"/>
      <c r="T36" s="9"/>
      <c r="U36" s="9">
        <v>3</v>
      </c>
      <c r="V36" s="16"/>
      <c r="W36" s="48">
        <f>(E36+G36+I36+K36+M36+O36+Q36+S36+U36)</f>
        <v>140</v>
      </c>
      <c r="X36" s="48">
        <f t="shared" si="3"/>
        <v>25</v>
      </c>
      <c r="Y36" s="13"/>
      <c r="Z36" s="13"/>
      <c r="AA36" s="39"/>
      <c r="AB36" s="117"/>
      <c r="AC36" s="26"/>
      <c r="AD36" s="46">
        <f t="shared" si="4"/>
        <v>0.17857142857142858</v>
      </c>
    </row>
    <row r="37" spans="2:31" ht="15.95" customHeight="1">
      <c r="B37" s="116"/>
      <c r="C37" s="24"/>
      <c r="D37" s="53" t="s">
        <v>19</v>
      </c>
      <c r="E37" s="8">
        <f t="shared" si="2"/>
        <v>53</v>
      </c>
      <c r="F37" s="8">
        <f t="shared" si="2"/>
        <v>1</v>
      </c>
      <c r="G37" s="9">
        <v>3</v>
      </c>
      <c r="H37" s="9">
        <v>1</v>
      </c>
      <c r="I37" s="9">
        <v>5</v>
      </c>
      <c r="J37" s="9"/>
      <c r="K37" s="11">
        <v>2</v>
      </c>
      <c r="L37" s="11">
        <v>1</v>
      </c>
      <c r="M37" s="9"/>
      <c r="N37" s="9"/>
      <c r="O37" s="9"/>
      <c r="P37" s="9"/>
      <c r="Q37" s="11">
        <v>1</v>
      </c>
      <c r="R37" s="11">
        <v>1</v>
      </c>
      <c r="S37" s="9"/>
      <c r="T37" s="9"/>
      <c r="U37" s="9"/>
      <c r="V37" s="16"/>
      <c r="W37" s="47">
        <f t="shared" si="3"/>
        <v>64</v>
      </c>
      <c r="X37" s="47">
        <f t="shared" si="3"/>
        <v>4</v>
      </c>
      <c r="Y37" s="14"/>
      <c r="Z37" s="14"/>
      <c r="AA37" s="39"/>
      <c r="AB37" s="117"/>
      <c r="AC37" s="26"/>
      <c r="AD37" s="46">
        <f t="shared" si="4"/>
        <v>6.25E-2</v>
      </c>
    </row>
    <row r="38" spans="2:31" ht="15.95" customHeight="1">
      <c r="B38" s="116"/>
      <c r="C38" s="24"/>
      <c r="D38" s="53" t="s">
        <v>20</v>
      </c>
      <c r="E38" s="8">
        <f t="shared" si="2"/>
        <v>5</v>
      </c>
      <c r="F38" s="8">
        <f t="shared" si="2"/>
        <v>0</v>
      </c>
      <c r="G38" s="9">
        <v>5</v>
      </c>
      <c r="H38" s="9">
        <v>1</v>
      </c>
      <c r="I38" s="9"/>
      <c r="J38" s="9"/>
      <c r="K38" s="11">
        <v>1</v>
      </c>
      <c r="L38" s="11">
        <v>1</v>
      </c>
      <c r="M38" s="9"/>
      <c r="N38" s="9"/>
      <c r="O38" s="9">
        <v>1</v>
      </c>
      <c r="P38" s="9"/>
      <c r="Q38" s="11"/>
      <c r="R38" s="11"/>
      <c r="S38" s="9"/>
      <c r="T38" s="9"/>
      <c r="U38" s="9"/>
      <c r="V38" s="16"/>
      <c r="W38" s="47">
        <f t="shared" si="3"/>
        <v>12</v>
      </c>
      <c r="X38" s="47">
        <f t="shared" si="3"/>
        <v>2</v>
      </c>
      <c r="Y38" s="15"/>
      <c r="Z38" s="15"/>
      <c r="AA38" s="39"/>
      <c r="AB38" s="117"/>
      <c r="AC38" s="26"/>
      <c r="AD38" s="46">
        <f t="shared" si="4"/>
        <v>0.16666666666666666</v>
      </c>
    </row>
    <row r="39" spans="2:31" ht="15.95" customHeight="1">
      <c r="B39" s="116"/>
      <c r="C39" s="24"/>
      <c r="D39" s="53" t="s">
        <v>21</v>
      </c>
      <c r="E39" s="8">
        <f t="shared" si="2"/>
        <v>172</v>
      </c>
      <c r="F39" s="8">
        <f t="shared" si="2"/>
        <v>10</v>
      </c>
      <c r="G39" s="9">
        <v>10</v>
      </c>
      <c r="H39" s="9">
        <v>4</v>
      </c>
      <c r="I39" s="9">
        <v>17</v>
      </c>
      <c r="J39" s="9">
        <v>1</v>
      </c>
      <c r="K39" s="11">
        <v>5</v>
      </c>
      <c r="L39" s="11"/>
      <c r="M39" s="9">
        <v>2</v>
      </c>
      <c r="N39" s="9">
        <v>1</v>
      </c>
      <c r="O39" s="9">
        <v>1</v>
      </c>
      <c r="P39" s="9"/>
      <c r="Q39" s="11">
        <v>1</v>
      </c>
      <c r="R39" s="11"/>
      <c r="S39" s="9"/>
      <c r="T39" s="9"/>
      <c r="U39" s="9">
        <v>1</v>
      </c>
      <c r="V39" s="16"/>
      <c r="W39" s="47">
        <f t="shared" si="3"/>
        <v>209</v>
      </c>
      <c r="X39" s="47">
        <f t="shared" si="3"/>
        <v>16</v>
      </c>
      <c r="Y39" s="15"/>
      <c r="Z39" s="15"/>
      <c r="AA39" s="39"/>
      <c r="AB39" s="117"/>
      <c r="AC39" s="26"/>
      <c r="AD39" s="46">
        <f t="shared" si="4"/>
        <v>7.6555023923444973E-2</v>
      </c>
    </row>
    <row r="40" spans="2:31" ht="15.95" customHeight="1" thickBot="1">
      <c r="B40" s="116"/>
      <c r="C40" s="24"/>
      <c r="D40" s="55" t="s">
        <v>22</v>
      </c>
      <c r="E40" s="8">
        <f>(Y20)</f>
        <v>22</v>
      </c>
      <c r="F40" s="8">
        <f>(Z20)</f>
        <v>7</v>
      </c>
      <c r="G40" s="11">
        <v>3</v>
      </c>
      <c r="H40" s="11"/>
      <c r="I40" s="9">
        <v>1</v>
      </c>
      <c r="J40" s="9">
        <v>1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7"/>
      <c r="W40" s="47">
        <f t="shared" si="3"/>
        <v>26</v>
      </c>
      <c r="X40" s="47">
        <f t="shared" si="3"/>
        <v>8</v>
      </c>
      <c r="Y40" s="15"/>
      <c r="Z40" s="15"/>
      <c r="AA40" s="39"/>
      <c r="AB40" s="117"/>
      <c r="AC40" s="26"/>
      <c r="AD40" s="46">
        <f t="shared" si="4"/>
        <v>0.30769230769230771</v>
      </c>
    </row>
    <row r="41" spans="2:31" ht="15.75" thickBot="1">
      <c r="B41" s="116"/>
      <c r="C41" s="24"/>
      <c r="D41" s="31" t="s">
        <v>23</v>
      </c>
      <c r="E41" s="87">
        <f>+(E21+G21+I21+K21+M21+O21+Q21+S21+U21+W21)</f>
        <v>928</v>
      </c>
      <c r="F41" s="32">
        <f>+(F21+H21+J21+L21+N21+P21+R21+T21+V21+X21)</f>
        <v>384</v>
      </c>
      <c r="G41" s="87">
        <f>SUM(G27:G40)</f>
        <v>119</v>
      </c>
      <c r="H41" s="87">
        <f t="shared" ref="H41:V41" si="5">SUM(H27:H40)</f>
        <v>48</v>
      </c>
      <c r="I41" s="87">
        <f t="shared" si="5"/>
        <v>82</v>
      </c>
      <c r="J41" s="87">
        <f t="shared" si="5"/>
        <v>29</v>
      </c>
      <c r="K41" s="87">
        <f t="shared" si="5"/>
        <v>29</v>
      </c>
      <c r="L41" s="87">
        <f t="shared" si="5"/>
        <v>12</v>
      </c>
      <c r="M41" s="87">
        <f t="shared" si="5"/>
        <v>13</v>
      </c>
      <c r="N41" s="87">
        <f t="shared" si="5"/>
        <v>6</v>
      </c>
      <c r="O41" s="87">
        <f t="shared" si="5"/>
        <v>48</v>
      </c>
      <c r="P41" s="87">
        <f t="shared" si="5"/>
        <v>22</v>
      </c>
      <c r="Q41" s="87">
        <f t="shared" si="5"/>
        <v>34</v>
      </c>
      <c r="R41" s="87">
        <f t="shared" si="5"/>
        <v>19</v>
      </c>
      <c r="S41" s="87">
        <f t="shared" si="5"/>
        <v>4</v>
      </c>
      <c r="T41" s="87">
        <f t="shared" si="5"/>
        <v>2</v>
      </c>
      <c r="U41" s="87">
        <f t="shared" si="5"/>
        <v>16</v>
      </c>
      <c r="V41" s="87">
        <f t="shared" si="5"/>
        <v>9</v>
      </c>
      <c r="W41" s="90">
        <f>SUM(W27:W40)</f>
        <v>1273</v>
      </c>
      <c r="X41" s="90">
        <f>SUM(X27:X40)</f>
        <v>531</v>
      </c>
      <c r="Y41" s="13"/>
      <c r="Z41" s="13"/>
      <c r="AA41" s="13"/>
      <c r="AB41" s="117"/>
      <c r="AC41" s="26"/>
      <c r="AD41" s="42"/>
    </row>
    <row r="42" spans="2:31" ht="15.75" thickBot="1">
      <c r="B42" s="116"/>
      <c r="C42" s="24"/>
      <c r="D42" s="33" t="s">
        <v>34</v>
      </c>
      <c r="E42" s="131">
        <f>+(F41/E41)</f>
        <v>0.41379310344827586</v>
      </c>
      <c r="F42" s="132"/>
      <c r="G42" s="131">
        <f>+(H41/G41)</f>
        <v>0.40336134453781514</v>
      </c>
      <c r="H42" s="132"/>
      <c r="I42" s="131">
        <f>+(J41/I41)</f>
        <v>0.35365853658536583</v>
      </c>
      <c r="J42" s="132"/>
      <c r="K42" s="131">
        <f>+(L41/K41)</f>
        <v>0.41379310344827586</v>
      </c>
      <c r="L42" s="132"/>
      <c r="M42" s="131">
        <f>+(N41/M41)</f>
        <v>0.46153846153846156</v>
      </c>
      <c r="N42" s="132"/>
      <c r="O42" s="131">
        <f>+(P41/O41)</f>
        <v>0.45833333333333331</v>
      </c>
      <c r="P42" s="132"/>
      <c r="Q42" s="131">
        <f>+(R41/Q41)</f>
        <v>0.55882352941176472</v>
      </c>
      <c r="R42" s="132"/>
      <c r="S42" s="131">
        <f>+(T41/S41)</f>
        <v>0.5</v>
      </c>
      <c r="T42" s="132"/>
      <c r="U42" s="131">
        <f>+(V41/U41)</f>
        <v>0.5625</v>
      </c>
      <c r="V42" s="132"/>
      <c r="W42" s="160">
        <f>+(X41/W41)</f>
        <v>0.41712490180675571</v>
      </c>
      <c r="X42" s="166"/>
      <c r="Y42" s="13"/>
      <c r="Z42" s="13"/>
      <c r="AA42" s="13"/>
      <c r="AB42" s="117"/>
      <c r="AC42" s="26"/>
    </row>
    <row r="43" spans="2:31">
      <c r="B43" s="116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7"/>
      <c r="AC43" s="26"/>
    </row>
    <row r="44" spans="2:31">
      <c r="B44" s="116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7"/>
      <c r="AC44" s="2"/>
    </row>
    <row r="45" spans="2:31">
      <c r="B45" s="11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7"/>
      <c r="AC45" s="2"/>
    </row>
    <row r="46" spans="2:31">
      <c r="B46" s="116"/>
      <c r="AB46" s="117"/>
    </row>
    <row r="47" spans="2:31">
      <c r="B47" s="116"/>
      <c r="AB47" s="117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AB1:AB47"/>
    <mergeCell ref="D2:Z2"/>
    <mergeCell ref="D4:D6"/>
    <mergeCell ref="Y4:Z5"/>
    <mergeCell ref="E5:F5"/>
    <mergeCell ref="G5:H5"/>
    <mergeCell ref="I5:J5"/>
    <mergeCell ref="K5:L5"/>
    <mergeCell ref="M5:N5"/>
    <mergeCell ref="E22:F22"/>
    <mergeCell ref="B1:B47"/>
    <mergeCell ref="U22:V22"/>
    <mergeCell ref="D24:D26"/>
    <mergeCell ref="E24:F25"/>
    <mergeCell ref="E4:X4"/>
    <mergeCell ref="U25:V25"/>
    <mergeCell ref="G24:V24"/>
    <mergeCell ref="W22:X22"/>
    <mergeCell ref="W24:X25"/>
    <mergeCell ref="G25:H25"/>
    <mergeCell ref="Y22:Z22"/>
    <mergeCell ref="O5:P5"/>
    <mergeCell ref="Q5:R5"/>
    <mergeCell ref="S5:T5"/>
    <mergeCell ref="U5:V5"/>
    <mergeCell ref="W5:X5"/>
    <mergeCell ref="O22:P22"/>
    <mergeCell ref="Q22:R22"/>
    <mergeCell ref="S22:T22"/>
    <mergeCell ref="Q42:R42"/>
    <mergeCell ref="S42:T42"/>
    <mergeCell ref="U42:V42"/>
    <mergeCell ref="I25:J25"/>
    <mergeCell ref="K25:L25"/>
    <mergeCell ref="W42:X42"/>
    <mergeCell ref="M42:N42"/>
    <mergeCell ref="M25:N25"/>
    <mergeCell ref="Q25:R25"/>
    <mergeCell ref="S25:T25"/>
    <mergeCell ref="E42:F42"/>
    <mergeCell ref="G42:H42"/>
    <mergeCell ref="I42:J42"/>
    <mergeCell ref="G22:H22"/>
    <mergeCell ref="O42:P42"/>
    <mergeCell ref="O25:P25"/>
    <mergeCell ref="I22:J22"/>
    <mergeCell ref="K22:L22"/>
    <mergeCell ref="M22:N22"/>
    <mergeCell ref="K42:L42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workbookViewId="0">
      <selection activeCell="D5" sqref="D5:O5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82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 ht="15">
      <c r="B8" s="117"/>
      <c r="Q8" s="146"/>
      <c r="S8" s="68" t="s">
        <v>10</v>
      </c>
      <c r="T8" s="47">
        <v>45</v>
      </c>
    </row>
    <row r="9" spans="2:21" ht="15">
      <c r="B9" s="117"/>
      <c r="Q9" s="146"/>
      <c r="S9" s="69" t="s">
        <v>11</v>
      </c>
      <c r="T9" s="47">
        <v>45</v>
      </c>
    </row>
    <row r="10" spans="2:21" ht="15">
      <c r="B10" s="117"/>
      <c r="Q10" s="146"/>
      <c r="S10" s="69" t="s">
        <v>14</v>
      </c>
      <c r="T10" s="47">
        <v>74</v>
      </c>
    </row>
    <row r="11" spans="2:21" ht="15">
      <c r="B11" s="117"/>
      <c r="Q11" s="146"/>
      <c r="S11" s="70" t="s">
        <v>38</v>
      </c>
      <c r="T11" s="48">
        <v>49</v>
      </c>
    </row>
    <row r="12" spans="2:21" ht="15">
      <c r="B12" s="117"/>
      <c r="Q12" s="146"/>
      <c r="S12" s="69" t="s">
        <v>12</v>
      </c>
      <c r="T12" s="47">
        <v>132</v>
      </c>
    </row>
    <row r="13" spans="2:21" ht="15">
      <c r="B13" s="117"/>
      <c r="Q13" s="146"/>
      <c r="S13" s="69" t="s">
        <v>13</v>
      </c>
      <c r="T13" s="47">
        <v>93</v>
      </c>
    </row>
    <row r="14" spans="2:21" ht="15">
      <c r="B14" s="117"/>
      <c r="Q14" s="146"/>
      <c r="S14" s="69" t="s">
        <v>15</v>
      </c>
      <c r="T14" s="47">
        <v>211</v>
      </c>
    </row>
    <row r="15" spans="2:21" ht="15">
      <c r="B15" s="117"/>
      <c r="Q15" s="146"/>
      <c r="S15" s="69" t="s">
        <v>16</v>
      </c>
      <c r="T15" s="47">
        <v>131</v>
      </c>
    </row>
    <row r="16" spans="2:21" ht="15">
      <c r="B16" s="117"/>
      <c r="Q16" s="146"/>
      <c r="S16" s="69" t="s">
        <v>17</v>
      </c>
      <c r="T16" s="48">
        <v>42</v>
      </c>
    </row>
    <row r="17" spans="2:21" ht="15">
      <c r="B17" s="117"/>
      <c r="Q17" s="146"/>
      <c r="S17" s="69" t="s">
        <v>18</v>
      </c>
      <c r="T17" s="48">
        <v>140</v>
      </c>
    </row>
    <row r="18" spans="2:21" ht="15">
      <c r="B18" s="117"/>
      <c r="Q18" s="146"/>
      <c r="S18" s="69" t="s">
        <v>19</v>
      </c>
      <c r="T18" s="47">
        <v>64</v>
      </c>
    </row>
    <row r="19" spans="2:21" ht="15">
      <c r="B19" s="117"/>
      <c r="Q19" s="146"/>
      <c r="S19" s="69" t="s">
        <v>20</v>
      </c>
      <c r="T19" s="47">
        <v>12</v>
      </c>
    </row>
    <row r="20" spans="2:21" ht="15">
      <c r="B20" s="117"/>
      <c r="Q20" s="146"/>
      <c r="S20" s="69" t="s">
        <v>21</v>
      </c>
      <c r="T20" s="47">
        <v>209</v>
      </c>
    </row>
    <row r="21" spans="2:21" ht="15.75" thickBot="1">
      <c r="B21" s="117"/>
      <c r="Q21" s="146"/>
      <c r="S21" s="71" t="s">
        <v>22</v>
      </c>
      <c r="T21" s="47">
        <v>26</v>
      </c>
    </row>
    <row r="22" spans="2:21">
      <c r="B22" s="117"/>
      <c r="Q22" s="146"/>
      <c r="S22" s="4"/>
      <c r="T22" s="6">
        <f>SUM(T8:T21)</f>
        <v>1273</v>
      </c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47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E89"/>
  <sheetViews>
    <sheetView topLeftCell="A10" zoomScale="80" zoomScaleNormal="80" workbookViewId="0">
      <selection activeCell="W27" sqref="W27:W40"/>
    </sheetView>
  </sheetViews>
  <sheetFormatPr baseColWidth="10" defaultRowHeight="12.75"/>
  <cols>
    <col min="1" max="1" width="1" customWidth="1"/>
    <col min="2" max="2" width="10.5703125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140625" style="25" customWidth="1"/>
    <col min="24" max="24" width="7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6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7" t="s">
        <v>39</v>
      </c>
      <c r="AC1" s="26"/>
    </row>
    <row r="2" spans="2:29" ht="15.75">
      <c r="B2" s="116"/>
      <c r="C2" s="24"/>
      <c r="D2" s="118" t="s">
        <v>69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2"/>
      <c r="AB2" s="117"/>
      <c r="AC2" s="26"/>
    </row>
    <row r="3" spans="2:29" ht="16.5" thickBot="1">
      <c r="B3" s="116"/>
      <c r="C3" s="24"/>
      <c r="D3" s="29"/>
      <c r="E3" s="2"/>
      <c r="F3" s="2"/>
      <c r="G3" s="2"/>
      <c r="H3" s="2"/>
      <c r="I3" s="2"/>
      <c r="J3" s="2"/>
      <c r="K3" s="2"/>
      <c r="L3" s="2"/>
      <c r="M3" s="95"/>
      <c r="N3" s="95"/>
      <c r="O3" s="95"/>
      <c r="P3" s="9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7"/>
      <c r="AC3" s="26"/>
    </row>
    <row r="4" spans="2:29" ht="13.5" thickBot="1">
      <c r="B4" s="116"/>
      <c r="C4" s="24"/>
      <c r="D4" s="148" t="s">
        <v>0</v>
      </c>
      <c r="E4" s="113" t="s">
        <v>52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51" t="s">
        <v>36</v>
      </c>
      <c r="Z4" s="152"/>
      <c r="AA4" s="2"/>
      <c r="AB4" s="117"/>
      <c r="AC4" s="26"/>
    </row>
    <row r="5" spans="2:29" ht="13.5" thickBot="1">
      <c r="B5" s="116"/>
      <c r="C5" s="24"/>
      <c r="D5" s="161"/>
      <c r="E5" s="126" t="s">
        <v>44</v>
      </c>
      <c r="F5" s="127"/>
      <c r="G5" s="128" t="s">
        <v>1</v>
      </c>
      <c r="H5" s="127"/>
      <c r="I5" s="128" t="s">
        <v>2</v>
      </c>
      <c r="J5" s="127"/>
      <c r="K5" s="128" t="s">
        <v>4</v>
      </c>
      <c r="L5" s="127"/>
      <c r="M5" s="128" t="s">
        <v>3</v>
      </c>
      <c r="N5" s="127"/>
      <c r="O5" s="128" t="s">
        <v>5</v>
      </c>
      <c r="P5" s="127"/>
      <c r="Q5" s="129" t="s">
        <v>6</v>
      </c>
      <c r="R5" s="130"/>
      <c r="S5" s="129" t="s">
        <v>7</v>
      </c>
      <c r="T5" s="130"/>
      <c r="U5" s="128" t="s">
        <v>9</v>
      </c>
      <c r="V5" s="127"/>
      <c r="W5" s="128" t="s">
        <v>8</v>
      </c>
      <c r="X5" s="163"/>
      <c r="Y5" s="153"/>
      <c r="Z5" s="154"/>
      <c r="AA5" s="2"/>
      <c r="AB5" s="117"/>
      <c r="AC5" s="26"/>
    </row>
    <row r="6" spans="2:29" ht="13.5" thickBot="1">
      <c r="B6" s="116"/>
      <c r="C6" s="24"/>
      <c r="D6" s="162"/>
      <c r="E6" s="93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92" t="s">
        <v>33</v>
      </c>
      <c r="Y6" s="50" t="s">
        <v>32</v>
      </c>
      <c r="Z6" s="50" t="s">
        <v>33</v>
      </c>
      <c r="AA6" s="2"/>
      <c r="AB6" s="117"/>
      <c r="AC6" s="26"/>
    </row>
    <row r="7" spans="2:29" ht="15.95" customHeight="1">
      <c r="B7" s="116"/>
      <c r="C7" s="24"/>
      <c r="D7" s="52" t="s">
        <v>10</v>
      </c>
      <c r="E7" s="8"/>
      <c r="F7" s="7"/>
      <c r="G7" s="8">
        <v>1</v>
      </c>
      <c r="H7" s="7"/>
      <c r="I7" s="7">
        <v>5</v>
      </c>
      <c r="J7" s="7"/>
      <c r="K7" s="7">
        <v>2</v>
      </c>
      <c r="L7" s="7"/>
      <c r="M7" s="7">
        <v>1</v>
      </c>
      <c r="N7" s="7"/>
      <c r="O7" s="7">
        <v>2</v>
      </c>
      <c r="P7" s="7"/>
      <c r="Q7" s="7">
        <v>5</v>
      </c>
      <c r="R7" s="7"/>
      <c r="S7" s="7">
        <v>7</v>
      </c>
      <c r="T7" s="7"/>
      <c r="U7" s="7">
        <v>4</v>
      </c>
      <c r="V7" s="7">
        <v>2</v>
      </c>
      <c r="W7" s="7">
        <v>7</v>
      </c>
      <c r="X7" s="37">
        <v>1</v>
      </c>
      <c r="Y7" s="58">
        <f t="shared" ref="Y7:Z20" si="0">(E7+G7+I7+K7+M7+O7+Q7+S7+U7+W7)</f>
        <v>34</v>
      </c>
      <c r="Z7" s="59">
        <f t="shared" si="0"/>
        <v>3</v>
      </c>
      <c r="AA7" s="2"/>
      <c r="AB7" s="117"/>
      <c r="AC7" s="26"/>
    </row>
    <row r="8" spans="2:29" ht="15.95" customHeight="1">
      <c r="B8" s="116"/>
      <c r="C8" s="24"/>
      <c r="D8" s="53" t="s">
        <v>11</v>
      </c>
      <c r="E8" s="10">
        <v>4</v>
      </c>
      <c r="F8" s="9">
        <v>4</v>
      </c>
      <c r="G8" s="10">
        <v>15</v>
      </c>
      <c r="H8" s="9">
        <v>13</v>
      </c>
      <c r="I8" s="9">
        <v>2</v>
      </c>
      <c r="J8" s="9"/>
      <c r="K8" s="9">
        <v>4</v>
      </c>
      <c r="L8" s="9">
        <v>3</v>
      </c>
      <c r="M8" s="9"/>
      <c r="N8" s="9"/>
      <c r="O8" s="9"/>
      <c r="P8" s="9"/>
      <c r="Q8" s="9">
        <v>2</v>
      </c>
      <c r="R8" s="9">
        <v>1</v>
      </c>
      <c r="S8" s="9">
        <v>4</v>
      </c>
      <c r="T8" s="9">
        <v>2</v>
      </c>
      <c r="U8" s="9"/>
      <c r="V8" s="9"/>
      <c r="W8" s="9">
        <v>1</v>
      </c>
      <c r="X8" s="16">
        <v>1</v>
      </c>
      <c r="Y8" s="58">
        <f t="shared" si="0"/>
        <v>32</v>
      </c>
      <c r="Z8" s="59">
        <f t="shared" si="0"/>
        <v>24</v>
      </c>
      <c r="AA8" s="2"/>
      <c r="AB8" s="117"/>
      <c r="AC8" s="26"/>
    </row>
    <row r="9" spans="2:29" ht="15.95" customHeight="1">
      <c r="B9" s="116"/>
      <c r="C9" s="24"/>
      <c r="D9" s="53" t="s">
        <v>14</v>
      </c>
      <c r="E9" s="10">
        <v>2</v>
      </c>
      <c r="F9" s="9">
        <v>2</v>
      </c>
      <c r="G9" s="10">
        <v>16</v>
      </c>
      <c r="H9" s="9">
        <v>15</v>
      </c>
      <c r="I9" s="9">
        <v>5</v>
      </c>
      <c r="J9" s="9">
        <v>4</v>
      </c>
      <c r="K9" s="9">
        <v>1</v>
      </c>
      <c r="L9" s="9">
        <v>1</v>
      </c>
      <c r="M9" s="9">
        <v>2</v>
      </c>
      <c r="N9" s="9">
        <v>2</v>
      </c>
      <c r="O9" s="9">
        <v>1</v>
      </c>
      <c r="P9" s="9">
        <v>1</v>
      </c>
      <c r="Q9" s="9">
        <v>8</v>
      </c>
      <c r="R9" s="9">
        <v>8</v>
      </c>
      <c r="S9" s="9">
        <v>8</v>
      </c>
      <c r="T9" s="9">
        <v>8</v>
      </c>
      <c r="U9" s="9">
        <v>1</v>
      </c>
      <c r="V9" s="9">
        <v>1</v>
      </c>
      <c r="W9" s="9">
        <v>6</v>
      </c>
      <c r="X9" s="16">
        <v>6</v>
      </c>
      <c r="Y9" s="58">
        <f t="shared" si="0"/>
        <v>50</v>
      </c>
      <c r="Z9" s="59">
        <f t="shared" si="0"/>
        <v>48</v>
      </c>
      <c r="AA9" s="2"/>
      <c r="AB9" s="117"/>
      <c r="AC9" s="26"/>
    </row>
    <row r="10" spans="2:29" ht="15.95" customHeight="1">
      <c r="B10" s="116"/>
      <c r="C10" s="24"/>
      <c r="D10" s="53" t="s">
        <v>38</v>
      </c>
      <c r="E10" s="10">
        <v>2</v>
      </c>
      <c r="F10" s="9">
        <v>2</v>
      </c>
      <c r="G10" s="10">
        <v>4</v>
      </c>
      <c r="H10" s="9">
        <v>1</v>
      </c>
      <c r="I10" s="9">
        <v>1</v>
      </c>
      <c r="J10" s="9">
        <v>1</v>
      </c>
      <c r="K10" s="9">
        <v>15</v>
      </c>
      <c r="L10" s="9">
        <v>2</v>
      </c>
      <c r="M10" s="9">
        <v>2</v>
      </c>
      <c r="N10" s="9">
        <v>1</v>
      </c>
      <c r="O10" s="9"/>
      <c r="P10" s="9"/>
      <c r="Q10" s="9">
        <v>4</v>
      </c>
      <c r="R10" s="9">
        <v>2</v>
      </c>
      <c r="S10" s="9">
        <v>5</v>
      </c>
      <c r="T10" s="9">
        <v>2</v>
      </c>
      <c r="U10" s="9"/>
      <c r="V10" s="9"/>
      <c r="W10" s="9"/>
      <c r="X10" s="16"/>
      <c r="Y10" s="58">
        <f t="shared" si="0"/>
        <v>33</v>
      </c>
      <c r="Z10" s="59">
        <f t="shared" si="0"/>
        <v>11</v>
      </c>
      <c r="AA10" s="2"/>
      <c r="AB10" s="117"/>
      <c r="AC10" s="26"/>
    </row>
    <row r="11" spans="2:29" ht="15.95" customHeight="1">
      <c r="B11" s="116"/>
      <c r="C11" s="24"/>
      <c r="D11" s="53" t="s">
        <v>12</v>
      </c>
      <c r="E11" s="10">
        <v>21</v>
      </c>
      <c r="F11" s="9">
        <v>13</v>
      </c>
      <c r="G11" s="10">
        <v>33</v>
      </c>
      <c r="H11" s="9">
        <v>19</v>
      </c>
      <c r="I11" s="9">
        <v>6</v>
      </c>
      <c r="J11" s="9">
        <v>3</v>
      </c>
      <c r="K11" s="9">
        <v>1</v>
      </c>
      <c r="L11" s="9">
        <v>1</v>
      </c>
      <c r="M11" s="9">
        <v>1</v>
      </c>
      <c r="N11" s="9"/>
      <c r="O11" s="9"/>
      <c r="P11" s="9"/>
      <c r="Q11" s="9"/>
      <c r="R11" s="9"/>
      <c r="S11" s="9">
        <v>5</v>
      </c>
      <c r="T11" s="9">
        <v>2</v>
      </c>
      <c r="U11" s="9"/>
      <c r="V11" s="9"/>
      <c r="W11" s="9">
        <v>4</v>
      </c>
      <c r="X11" s="16">
        <v>3</v>
      </c>
      <c r="Y11" s="58">
        <f>(E11+G11+I11+K11+M11+O11+Q11+S11+U11+W11)</f>
        <v>71</v>
      </c>
      <c r="Z11" s="59">
        <f>(F11+H11+J11+L11+N11+P11+R11+T11+V11+X11)</f>
        <v>41</v>
      </c>
      <c r="AA11" s="2"/>
      <c r="AB11" s="117"/>
      <c r="AC11" s="26"/>
    </row>
    <row r="12" spans="2:29" ht="15.95" customHeight="1">
      <c r="B12" s="116"/>
      <c r="C12" s="24"/>
      <c r="D12" s="53" t="s">
        <v>13</v>
      </c>
      <c r="E12" s="10">
        <v>13</v>
      </c>
      <c r="F12" s="9">
        <v>8</v>
      </c>
      <c r="G12" s="10">
        <v>29</v>
      </c>
      <c r="H12" s="9">
        <v>16</v>
      </c>
      <c r="I12" s="9">
        <v>8</v>
      </c>
      <c r="J12" s="9">
        <v>1</v>
      </c>
      <c r="K12" s="9">
        <v>2</v>
      </c>
      <c r="L12" s="9">
        <v>2</v>
      </c>
      <c r="M12" s="9">
        <v>3</v>
      </c>
      <c r="N12" s="9">
        <v>1</v>
      </c>
      <c r="O12" s="9"/>
      <c r="P12" s="9"/>
      <c r="Q12" s="9">
        <v>1</v>
      </c>
      <c r="R12" s="9"/>
      <c r="S12" s="9">
        <v>8</v>
      </c>
      <c r="T12" s="9">
        <v>1</v>
      </c>
      <c r="U12" s="9"/>
      <c r="V12" s="9"/>
      <c r="W12" s="9">
        <v>2</v>
      </c>
      <c r="X12" s="16"/>
      <c r="Y12" s="58">
        <f>(E12+G12+I12+K12+M12+O12+Q12+S12+U12+W12)</f>
        <v>66</v>
      </c>
      <c r="Z12" s="59">
        <f>(F12+H12+J12+L12+N12+P12+R12+T12+V12+X12)</f>
        <v>29</v>
      </c>
      <c r="AA12" s="2"/>
      <c r="AB12" s="117"/>
      <c r="AC12" s="26"/>
    </row>
    <row r="13" spans="2:29" ht="15.95" customHeight="1">
      <c r="B13" s="116"/>
      <c r="C13" s="24"/>
      <c r="D13" s="53" t="s">
        <v>15</v>
      </c>
      <c r="E13" s="10">
        <v>11</v>
      </c>
      <c r="F13" s="9">
        <v>11</v>
      </c>
      <c r="G13" s="10">
        <v>61</v>
      </c>
      <c r="H13" s="9">
        <v>59</v>
      </c>
      <c r="I13" s="9">
        <v>14</v>
      </c>
      <c r="J13" s="9">
        <v>14</v>
      </c>
      <c r="K13" s="9">
        <v>8</v>
      </c>
      <c r="L13" s="9">
        <v>8</v>
      </c>
      <c r="M13" s="9">
        <v>11</v>
      </c>
      <c r="N13" s="9">
        <v>10</v>
      </c>
      <c r="O13" s="9">
        <v>1</v>
      </c>
      <c r="P13" s="9"/>
      <c r="Q13" s="9">
        <v>8</v>
      </c>
      <c r="R13" s="9">
        <v>8</v>
      </c>
      <c r="S13" s="9">
        <v>28</v>
      </c>
      <c r="T13" s="9">
        <v>26</v>
      </c>
      <c r="U13" s="9"/>
      <c r="V13" s="9"/>
      <c r="W13" s="9">
        <v>8</v>
      </c>
      <c r="X13" s="16">
        <v>8</v>
      </c>
      <c r="Y13" s="58">
        <f t="shared" si="0"/>
        <v>150</v>
      </c>
      <c r="Z13" s="59">
        <f t="shared" si="0"/>
        <v>144</v>
      </c>
      <c r="AA13" s="2"/>
      <c r="AB13" s="117"/>
      <c r="AC13" s="26"/>
    </row>
    <row r="14" spans="2:29" ht="15.95" customHeight="1">
      <c r="B14" s="116"/>
      <c r="C14" s="24"/>
      <c r="D14" s="53" t="s">
        <v>16</v>
      </c>
      <c r="E14" s="10">
        <v>12</v>
      </c>
      <c r="F14" s="9">
        <v>12</v>
      </c>
      <c r="G14" s="10">
        <v>30</v>
      </c>
      <c r="H14" s="9">
        <v>12</v>
      </c>
      <c r="I14" s="9">
        <v>5</v>
      </c>
      <c r="J14" s="9">
        <v>3</v>
      </c>
      <c r="K14" s="9">
        <v>12</v>
      </c>
      <c r="L14" s="9">
        <v>2</v>
      </c>
      <c r="M14" s="9">
        <v>6</v>
      </c>
      <c r="N14" s="9">
        <v>2</v>
      </c>
      <c r="O14" s="9"/>
      <c r="P14" s="9"/>
      <c r="Q14" s="9">
        <v>3</v>
      </c>
      <c r="R14" s="9">
        <v>3</v>
      </c>
      <c r="S14" s="9">
        <v>7</v>
      </c>
      <c r="T14" s="9">
        <v>5</v>
      </c>
      <c r="U14" s="9">
        <v>1</v>
      </c>
      <c r="V14" s="9">
        <v>1</v>
      </c>
      <c r="W14" s="9"/>
      <c r="X14" s="16"/>
      <c r="Y14" s="58">
        <f t="shared" si="0"/>
        <v>76</v>
      </c>
      <c r="Z14" s="59">
        <f t="shared" si="0"/>
        <v>40</v>
      </c>
      <c r="AA14" s="2"/>
      <c r="AB14" s="117"/>
      <c r="AC14" s="26"/>
    </row>
    <row r="15" spans="2:29" ht="15.95" customHeight="1">
      <c r="B15" s="116"/>
      <c r="C15" s="24"/>
      <c r="D15" s="53" t="s">
        <v>17</v>
      </c>
      <c r="E15" s="10">
        <v>10</v>
      </c>
      <c r="F15" s="9">
        <v>7</v>
      </c>
      <c r="G15" s="10">
        <v>25</v>
      </c>
      <c r="H15" s="9">
        <v>12</v>
      </c>
      <c r="I15" s="9"/>
      <c r="J15" s="9"/>
      <c r="K15" s="9"/>
      <c r="L15" s="9"/>
      <c r="M15" s="9">
        <v>1</v>
      </c>
      <c r="N15" s="9"/>
      <c r="O15" s="9"/>
      <c r="P15" s="9"/>
      <c r="Q15" s="9">
        <v>1</v>
      </c>
      <c r="R15" s="9">
        <v>1</v>
      </c>
      <c r="S15" s="9">
        <v>2</v>
      </c>
      <c r="T15" s="9"/>
      <c r="U15" s="9"/>
      <c r="V15" s="9"/>
      <c r="W15" s="9"/>
      <c r="X15" s="16"/>
      <c r="Y15" s="58">
        <f t="shared" si="0"/>
        <v>39</v>
      </c>
      <c r="Z15" s="59">
        <f t="shared" si="0"/>
        <v>20</v>
      </c>
      <c r="AA15" s="2"/>
      <c r="AB15" s="117"/>
      <c r="AC15" s="26"/>
    </row>
    <row r="16" spans="2:29" ht="15.95" customHeight="1">
      <c r="B16" s="116"/>
      <c r="C16" s="24"/>
      <c r="D16" s="53" t="s">
        <v>18</v>
      </c>
      <c r="E16" s="10">
        <v>12</v>
      </c>
      <c r="F16" s="9">
        <v>5</v>
      </c>
      <c r="G16" s="10">
        <v>66</v>
      </c>
      <c r="H16" s="9">
        <v>12</v>
      </c>
      <c r="I16" s="9">
        <v>5</v>
      </c>
      <c r="J16" s="9"/>
      <c r="K16" s="9">
        <v>1</v>
      </c>
      <c r="L16" s="9">
        <v>1</v>
      </c>
      <c r="M16" s="9">
        <v>1</v>
      </c>
      <c r="N16" s="9"/>
      <c r="O16" s="9"/>
      <c r="P16" s="9"/>
      <c r="Q16" s="9">
        <v>8</v>
      </c>
      <c r="R16" s="9">
        <v>2</v>
      </c>
      <c r="S16" s="9">
        <v>10</v>
      </c>
      <c r="T16" s="9">
        <v>1</v>
      </c>
      <c r="U16" s="9">
        <v>1</v>
      </c>
      <c r="V16" s="9"/>
      <c r="W16" s="9">
        <v>2</v>
      </c>
      <c r="X16" s="16"/>
      <c r="Y16" s="58">
        <f t="shared" si="0"/>
        <v>106</v>
      </c>
      <c r="Z16" s="59">
        <f t="shared" si="0"/>
        <v>21</v>
      </c>
      <c r="AA16" s="2"/>
      <c r="AB16" s="117"/>
      <c r="AC16" s="26"/>
    </row>
    <row r="17" spans="2:31" ht="15.95" customHeight="1">
      <c r="B17" s="116"/>
      <c r="C17" s="24"/>
      <c r="D17" s="53" t="s">
        <v>19</v>
      </c>
      <c r="E17" s="10">
        <v>27</v>
      </c>
      <c r="F17" s="9"/>
      <c r="G17" s="10">
        <v>22</v>
      </c>
      <c r="H17" s="9"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v>2</v>
      </c>
      <c r="T17" s="9"/>
      <c r="U17" s="9"/>
      <c r="V17" s="9"/>
      <c r="W17" s="9"/>
      <c r="X17" s="16"/>
      <c r="Y17" s="58">
        <f t="shared" si="0"/>
        <v>51</v>
      </c>
      <c r="Z17" s="59">
        <f t="shared" si="0"/>
        <v>1</v>
      </c>
      <c r="AA17" s="2"/>
      <c r="AB17" s="117"/>
      <c r="AC17" s="26"/>
    </row>
    <row r="18" spans="2:31" ht="15.95" customHeight="1">
      <c r="B18" s="116"/>
      <c r="C18" s="24"/>
      <c r="D18" s="53" t="s">
        <v>20</v>
      </c>
      <c r="E18" s="10"/>
      <c r="F18" s="9"/>
      <c r="G18" s="10">
        <v>3</v>
      </c>
      <c r="H18" s="9"/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>
        <v>1</v>
      </c>
      <c r="T18" s="9"/>
      <c r="U18" s="9">
        <v>1</v>
      </c>
      <c r="V18" s="9"/>
      <c r="W18" s="9"/>
      <c r="X18" s="16"/>
      <c r="Y18" s="58">
        <f t="shared" si="0"/>
        <v>6</v>
      </c>
      <c r="Z18" s="59">
        <f t="shared" si="0"/>
        <v>0</v>
      </c>
      <c r="AA18" s="2"/>
      <c r="AB18" s="117"/>
      <c r="AC18" s="26"/>
    </row>
    <row r="19" spans="2:31" ht="15.95" customHeight="1">
      <c r="B19" s="116"/>
      <c r="C19" s="24"/>
      <c r="D19" s="53" t="s">
        <v>21</v>
      </c>
      <c r="E19" s="10">
        <v>53</v>
      </c>
      <c r="F19" s="9">
        <v>7</v>
      </c>
      <c r="G19" s="10">
        <v>62</v>
      </c>
      <c r="H19" s="9">
        <v>1</v>
      </c>
      <c r="I19" s="9">
        <v>4</v>
      </c>
      <c r="J19" s="9">
        <v>2</v>
      </c>
      <c r="K19" s="9">
        <v>2</v>
      </c>
      <c r="L19" s="9"/>
      <c r="M19" s="9">
        <v>1</v>
      </c>
      <c r="N19" s="9">
        <v>1</v>
      </c>
      <c r="O19" s="9"/>
      <c r="P19" s="9"/>
      <c r="Q19" s="9"/>
      <c r="R19" s="9"/>
      <c r="S19" s="9">
        <v>7</v>
      </c>
      <c r="T19" s="9">
        <v>1</v>
      </c>
      <c r="U19" s="9">
        <v>1</v>
      </c>
      <c r="V19" s="9"/>
      <c r="W19" s="9">
        <v>7</v>
      </c>
      <c r="X19" s="16">
        <v>2</v>
      </c>
      <c r="Y19" s="58">
        <f t="shared" si="0"/>
        <v>137</v>
      </c>
      <c r="Z19" s="59">
        <f t="shared" si="0"/>
        <v>14</v>
      </c>
      <c r="AA19" s="2"/>
      <c r="AB19" s="117"/>
      <c r="AC19" s="26"/>
    </row>
    <row r="20" spans="2:31" ht="15.95" customHeight="1" thickBot="1">
      <c r="B20" s="116"/>
      <c r="C20" s="24"/>
      <c r="D20" s="55" t="s">
        <v>22</v>
      </c>
      <c r="E20" s="18"/>
      <c r="F20" s="19"/>
      <c r="G20" s="18">
        <v>7</v>
      </c>
      <c r="H20" s="19">
        <v>2</v>
      </c>
      <c r="I20" s="19">
        <v>1</v>
      </c>
      <c r="J20" s="19"/>
      <c r="K20" s="9">
        <v>1</v>
      </c>
      <c r="L20" s="9"/>
      <c r="M20" s="19">
        <v>3</v>
      </c>
      <c r="N20" s="19"/>
      <c r="O20" s="19"/>
      <c r="P20" s="19"/>
      <c r="Q20" s="19">
        <v>2</v>
      </c>
      <c r="R20" s="19"/>
      <c r="S20" s="19"/>
      <c r="T20" s="19"/>
      <c r="U20" s="19">
        <v>1</v>
      </c>
      <c r="V20" s="19"/>
      <c r="W20" s="19"/>
      <c r="X20" s="56"/>
      <c r="Y20" s="58">
        <f t="shared" si="0"/>
        <v>15</v>
      </c>
      <c r="Z20" s="59">
        <f t="shared" si="0"/>
        <v>2</v>
      </c>
      <c r="AA20" s="2"/>
      <c r="AB20" s="117"/>
      <c r="AC20" s="26"/>
    </row>
    <row r="21" spans="2:31" ht="15.75" thickBot="1">
      <c r="B21" s="116"/>
      <c r="C21" s="24"/>
      <c r="D21" s="31" t="s">
        <v>23</v>
      </c>
      <c r="E21" s="32">
        <f>E7+E8+E9+E10+E11+E12+E13+E14+E15+E16+E17+E18+E19+E20</f>
        <v>167</v>
      </c>
      <c r="F21" s="32">
        <f t="shared" ref="F21:X21" si="1">F7+F8+F9+F10+F11+F12+F13+F14+F15+F16+F17+F18+F19+F20</f>
        <v>71</v>
      </c>
      <c r="G21" s="32">
        <f t="shared" si="1"/>
        <v>374</v>
      </c>
      <c r="H21" s="32">
        <f t="shared" si="1"/>
        <v>163</v>
      </c>
      <c r="I21" s="32">
        <f t="shared" si="1"/>
        <v>57</v>
      </c>
      <c r="J21" s="32">
        <f t="shared" si="1"/>
        <v>28</v>
      </c>
      <c r="K21" s="32">
        <f t="shared" si="1"/>
        <v>49</v>
      </c>
      <c r="L21" s="32">
        <f t="shared" si="1"/>
        <v>20</v>
      </c>
      <c r="M21" s="32">
        <f t="shared" si="1"/>
        <v>32</v>
      </c>
      <c r="N21" s="32">
        <f t="shared" si="1"/>
        <v>17</v>
      </c>
      <c r="O21" s="32">
        <f t="shared" si="1"/>
        <v>4</v>
      </c>
      <c r="P21" s="32">
        <f t="shared" si="1"/>
        <v>1</v>
      </c>
      <c r="Q21" s="32">
        <f t="shared" si="1"/>
        <v>42</v>
      </c>
      <c r="R21" s="32">
        <f t="shared" si="1"/>
        <v>25</v>
      </c>
      <c r="S21" s="32">
        <f t="shared" si="1"/>
        <v>94</v>
      </c>
      <c r="T21" s="32">
        <f t="shared" si="1"/>
        <v>48</v>
      </c>
      <c r="U21" s="32">
        <f t="shared" si="1"/>
        <v>10</v>
      </c>
      <c r="V21" s="32">
        <f t="shared" si="1"/>
        <v>4</v>
      </c>
      <c r="W21" s="32">
        <f t="shared" si="1"/>
        <v>37</v>
      </c>
      <c r="X21" s="32">
        <f t="shared" si="1"/>
        <v>21</v>
      </c>
      <c r="Y21" s="94">
        <f>SUM(Y7:Y20)</f>
        <v>866</v>
      </c>
      <c r="Z21" s="51">
        <f>SUM(Z7:Z20)</f>
        <v>398</v>
      </c>
      <c r="AA21" s="2"/>
      <c r="AB21" s="117"/>
      <c r="AC21" s="26"/>
    </row>
    <row r="22" spans="2:31" ht="15.75" thickBot="1">
      <c r="B22" s="116"/>
      <c r="C22" s="24"/>
      <c r="D22" s="33" t="s">
        <v>34</v>
      </c>
      <c r="E22" s="131">
        <f>+(F21/E21)</f>
        <v>0.42514970059880242</v>
      </c>
      <c r="F22" s="132"/>
      <c r="G22" s="131">
        <f>+(H21/G21)</f>
        <v>0.43582887700534761</v>
      </c>
      <c r="H22" s="132"/>
      <c r="I22" s="131">
        <f>+(J21/I21)</f>
        <v>0.49122807017543857</v>
      </c>
      <c r="J22" s="132"/>
      <c r="K22" s="131">
        <f>+(L21/K21)</f>
        <v>0.40816326530612246</v>
      </c>
      <c r="L22" s="132"/>
      <c r="M22" s="131">
        <f>+(N21/M21)</f>
        <v>0.53125</v>
      </c>
      <c r="N22" s="132"/>
      <c r="O22" s="131">
        <f>+(P21/O21)</f>
        <v>0.25</v>
      </c>
      <c r="P22" s="132"/>
      <c r="Q22" s="131">
        <f>+(R21/Q21)</f>
        <v>0.59523809523809523</v>
      </c>
      <c r="R22" s="132"/>
      <c r="S22" s="131">
        <f>+(T21/S21)</f>
        <v>0.51063829787234039</v>
      </c>
      <c r="T22" s="132"/>
      <c r="U22" s="131">
        <f>+(V21/U21)</f>
        <v>0.4</v>
      </c>
      <c r="V22" s="132"/>
      <c r="W22" s="131">
        <f>+(X21/W21)</f>
        <v>0.56756756756756754</v>
      </c>
      <c r="X22" s="164"/>
      <c r="Y22" s="165">
        <f>+(Z21/Y21)</f>
        <v>0.45958429561200925</v>
      </c>
      <c r="Z22" s="132"/>
      <c r="AA22" s="2"/>
      <c r="AB22" s="117"/>
      <c r="AC22" s="26"/>
    </row>
    <row r="23" spans="2:31" ht="13.5" thickBot="1">
      <c r="B23" s="116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7"/>
      <c r="AC23" s="26"/>
    </row>
    <row r="24" spans="2:31" ht="13.5" thickBot="1">
      <c r="B24" s="116"/>
      <c r="C24" s="24"/>
      <c r="D24" s="148" t="s">
        <v>0</v>
      </c>
      <c r="E24" s="139" t="s">
        <v>37</v>
      </c>
      <c r="F24" s="140"/>
      <c r="G24" s="113" t="s">
        <v>52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51" t="s">
        <v>23</v>
      </c>
      <c r="X24" s="152"/>
      <c r="Y24" s="15"/>
      <c r="Z24" s="15"/>
      <c r="AA24" s="15"/>
      <c r="AB24" s="117"/>
      <c r="AC24" s="26"/>
    </row>
    <row r="25" spans="2:31" ht="13.5" thickBot="1">
      <c r="B25" s="116"/>
      <c r="C25" s="24"/>
      <c r="D25" s="161"/>
      <c r="E25" s="141"/>
      <c r="F25" s="142"/>
      <c r="G25" s="137" t="s">
        <v>25</v>
      </c>
      <c r="H25" s="138"/>
      <c r="I25" s="137" t="s">
        <v>24</v>
      </c>
      <c r="J25" s="138"/>
      <c r="K25" s="137" t="s">
        <v>26</v>
      </c>
      <c r="L25" s="138"/>
      <c r="M25" s="137" t="s">
        <v>27</v>
      </c>
      <c r="N25" s="138"/>
      <c r="O25" s="137" t="s">
        <v>28</v>
      </c>
      <c r="P25" s="138"/>
      <c r="Q25" s="137" t="s">
        <v>29</v>
      </c>
      <c r="R25" s="138"/>
      <c r="S25" s="137" t="s">
        <v>30</v>
      </c>
      <c r="T25" s="138"/>
      <c r="U25" s="137" t="s">
        <v>31</v>
      </c>
      <c r="V25" s="144"/>
      <c r="W25" s="153"/>
      <c r="X25" s="154"/>
      <c r="Y25" s="15"/>
      <c r="Z25" s="15"/>
      <c r="AA25" s="15"/>
      <c r="AB25" s="117"/>
      <c r="AC25" s="26"/>
    </row>
    <row r="26" spans="2:31" ht="13.5" thickBot="1">
      <c r="B26" s="116"/>
      <c r="C26" s="24"/>
      <c r="D26" s="162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92" t="s">
        <v>33</v>
      </c>
      <c r="W26" s="50" t="s">
        <v>32</v>
      </c>
      <c r="X26" s="50" t="s">
        <v>33</v>
      </c>
      <c r="Y26" s="15"/>
      <c r="Z26" s="15"/>
      <c r="AA26" s="15"/>
      <c r="AB26" s="117"/>
      <c r="AC26" s="26"/>
    </row>
    <row r="27" spans="2:31" ht="15.95" customHeight="1">
      <c r="B27" s="116"/>
      <c r="C27" s="24"/>
      <c r="D27" s="52" t="s">
        <v>10</v>
      </c>
      <c r="E27" s="8">
        <f t="shared" ref="E27:F39" si="2">(Y7)</f>
        <v>34</v>
      </c>
      <c r="F27" s="8">
        <f t="shared" si="2"/>
        <v>3</v>
      </c>
      <c r="G27" s="7"/>
      <c r="H27" s="7"/>
      <c r="I27" s="7">
        <v>2</v>
      </c>
      <c r="J27" s="7">
        <v>1</v>
      </c>
      <c r="K27" s="11">
        <v>1</v>
      </c>
      <c r="L27" s="11"/>
      <c r="M27" s="7">
        <v>3</v>
      </c>
      <c r="N27" s="7">
        <v>1</v>
      </c>
      <c r="O27" s="7">
        <v>6</v>
      </c>
      <c r="P27" s="7">
        <v>2</v>
      </c>
      <c r="Q27" s="11">
        <v>6</v>
      </c>
      <c r="R27" s="11">
        <v>1</v>
      </c>
      <c r="S27" s="7"/>
      <c r="T27" s="7"/>
      <c r="U27" s="7">
        <v>2</v>
      </c>
      <c r="V27" s="37">
        <v>1</v>
      </c>
      <c r="W27" s="47">
        <f t="shared" ref="W27:X40" si="3">(E27+G27+I27+K27+M27+O27+Q27+S27+U27)</f>
        <v>54</v>
      </c>
      <c r="X27" s="47">
        <f>(F27+H27+J27+L27+N27+P27+R27+T27+V27)</f>
        <v>9</v>
      </c>
      <c r="Y27" s="15"/>
      <c r="Z27" s="15"/>
      <c r="AA27" s="39"/>
      <c r="AB27" s="117"/>
      <c r="AC27" s="26"/>
      <c r="AD27" s="46">
        <f>(X27/W27)</f>
        <v>0.16666666666666666</v>
      </c>
    </row>
    <row r="28" spans="2:31" ht="15.95" customHeight="1">
      <c r="B28" s="116"/>
      <c r="C28" s="24"/>
      <c r="D28" s="53" t="s">
        <v>11</v>
      </c>
      <c r="E28" s="8">
        <f t="shared" si="2"/>
        <v>32</v>
      </c>
      <c r="F28" s="8">
        <f t="shared" si="2"/>
        <v>24</v>
      </c>
      <c r="G28" s="9">
        <v>5</v>
      </c>
      <c r="H28" s="9">
        <v>4</v>
      </c>
      <c r="I28" s="9">
        <v>3</v>
      </c>
      <c r="J28" s="9">
        <v>1</v>
      </c>
      <c r="K28" s="11"/>
      <c r="L28" s="11"/>
      <c r="M28" s="9"/>
      <c r="N28" s="9"/>
      <c r="O28" s="9">
        <v>3</v>
      </c>
      <c r="P28" s="9">
        <v>2</v>
      </c>
      <c r="Q28" s="11"/>
      <c r="R28" s="11"/>
      <c r="S28" s="9"/>
      <c r="T28" s="9"/>
      <c r="U28" s="9">
        <v>1</v>
      </c>
      <c r="V28" s="16">
        <v>1</v>
      </c>
      <c r="W28" s="47">
        <f t="shared" si="3"/>
        <v>44</v>
      </c>
      <c r="X28" s="47">
        <f>(F28+H28+J28+L28+N28+P28+R28+T28+V28)</f>
        <v>32</v>
      </c>
      <c r="Y28" s="12"/>
      <c r="Z28" s="12"/>
      <c r="AA28" s="39"/>
      <c r="AB28" s="117"/>
      <c r="AC28" s="26"/>
      <c r="AD28" s="46">
        <f t="shared" ref="AD28:AD40" si="4">(X28/W28)</f>
        <v>0.72727272727272729</v>
      </c>
    </row>
    <row r="29" spans="2:31" ht="15.95" customHeight="1">
      <c r="B29" s="116"/>
      <c r="C29" s="24"/>
      <c r="D29" s="53" t="s">
        <v>14</v>
      </c>
      <c r="E29" s="8">
        <f t="shared" si="2"/>
        <v>50</v>
      </c>
      <c r="F29" s="8">
        <f t="shared" si="2"/>
        <v>48</v>
      </c>
      <c r="G29" s="9">
        <v>10</v>
      </c>
      <c r="H29" s="9">
        <v>9</v>
      </c>
      <c r="I29" s="9">
        <v>4</v>
      </c>
      <c r="J29" s="9">
        <v>4</v>
      </c>
      <c r="K29" s="11">
        <v>4</v>
      </c>
      <c r="L29" s="11">
        <v>4</v>
      </c>
      <c r="M29" s="9">
        <v>2</v>
      </c>
      <c r="N29" s="9">
        <v>2</v>
      </c>
      <c r="O29" s="9">
        <v>6</v>
      </c>
      <c r="P29" s="9">
        <v>6</v>
      </c>
      <c r="Q29" s="11">
        <v>1</v>
      </c>
      <c r="R29" s="11"/>
      <c r="S29" s="9"/>
      <c r="T29" s="9"/>
      <c r="U29" s="9">
        <v>1</v>
      </c>
      <c r="V29" s="16">
        <v>1</v>
      </c>
      <c r="W29" s="47">
        <f t="shared" si="3"/>
        <v>78</v>
      </c>
      <c r="X29" s="47">
        <f t="shared" si="3"/>
        <v>74</v>
      </c>
      <c r="Y29" s="15"/>
      <c r="Z29" s="15"/>
      <c r="AA29" s="39"/>
      <c r="AB29" s="117"/>
      <c r="AC29" s="26"/>
      <c r="AD29" s="46">
        <f t="shared" si="4"/>
        <v>0.94871794871794868</v>
      </c>
      <c r="AE29" s="25"/>
    </row>
    <row r="30" spans="2:31" ht="15.95" customHeight="1">
      <c r="B30" s="116"/>
      <c r="C30" s="24"/>
      <c r="D30" s="54" t="s">
        <v>38</v>
      </c>
      <c r="E30" s="8">
        <f t="shared" si="2"/>
        <v>33</v>
      </c>
      <c r="F30" s="8">
        <f t="shared" si="2"/>
        <v>11</v>
      </c>
      <c r="G30" s="9">
        <v>3</v>
      </c>
      <c r="H30" s="9">
        <v>1</v>
      </c>
      <c r="I30" s="9">
        <v>1</v>
      </c>
      <c r="J30" s="9"/>
      <c r="K30" s="11">
        <v>5</v>
      </c>
      <c r="L30" s="11">
        <v>2</v>
      </c>
      <c r="M30" s="9"/>
      <c r="N30" s="9"/>
      <c r="O30" s="9">
        <v>1</v>
      </c>
      <c r="P30" s="9"/>
      <c r="Q30" s="11">
        <v>1</v>
      </c>
      <c r="R30" s="11">
        <v>1</v>
      </c>
      <c r="S30" s="9"/>
      <c r="T30" s="9"/>
      <c r="U30" s="9"/>
      <c r="V30" s="16"/>
      <c r="W30" s="48">
        <f>(E30+G30+I30+K30+M30+O30+Q30+S30+U30)</f>
        <v>44</v>
      </c>
      <c r="X30" s="48">
        <f t="shared" si="3"/>
        <v>15</v>
      </c>
      <c r="Y30" s="15"/>
      <c r="Z30" s="15"/>
      <c r="AA30" s="39"/>
      <c r="AB30" s="117"/>
      <c r="AC30" s="26"/>
      <c r="AD30" s="46">
        <f t="shared" si="4"/>
        <v>0.34090909090909088</v>
      </c>
      <c r="AE30" s="25"/>
    </row>
    <row r="31" spans="2:31" ht="15.95" customHeight="1">
      <c r="B31" s="116"/>
      <c r="C31" s="24"/>
      <c r="D31" s="53" t="s">
        <v>12</v>
      </c>
      <c r="E31" s="8">
        <f t="shared" si="2"/>
        <v>71</v>
      </c>
      <c r="F31" s="8">
        <f t="shared" si="2"/>
        <v>41</v>
      </c>
      <c r="G31" s="9">
        <v>10</v>
      </c>
      <c r="H31" s="9">
        <v>4</v>
      </c>
      <c r="I31" s="9">
        <v>9</v>
      </c>
      <c r="J31" s="9">
        <v>2</v>
      </c>
      <c r="K31" s="11">
        <v>2</v>
      </c>
      <c r="L31" s="11">
        <v>1</v>
      </c>
      <c r="M31" s="9">
        <v>2</v>
      </c>
      <c r="N31" s="9">
        <v>1</v>
      </c>
      <c r="O31" s="9">
        <v>3</v>
      </c>
      <c r="P31" s="9">
        <v>1</v>
      </c>
      <c r="Q31" s="11">
        <v>3</v>
      </c>
      <c r="R31" s="11"/>
      <c r="S31" s="9"/>
      <c r="T31" s="9"/>
      <c r="U31" s="9">
        <v>3</v>
      </c>
      <c r="V31" s="16">
        <v>1</v>
      </c>
      <c r="W31" s="47">
        <f>(E31+G31+I31+K31+M31+O31+Q31+S31+U31)</f>
        <v>103</v>
      </c>
      <c r="X31" s="47">
        <f>(F31+H31+J31+L31+N31+P31+R31+T31+V31)</f>
        <v>51</v>
      </c>
      <c r="Y31" s="15"/>
      <c r="Z31" s="15"/>
      <c r="AA31" s="39"/>
      <c r="AB31" s="117"/>
      <c r="AC31" s="26"/>
      <c r="AD31" s="46">
        <f t="shared" si="4"/>
        <v>0.49514563106796117</v>
      </c>
      <c r="AE31" s="25"/>
    </row>
    <row r="32" spans="2:31" ht="15.95" customHeight="1">
      <c r="B32" s="116"/>
      <c r="C32" s="24"/>
      <c r="D32" s="53" t="s">
        <v>13</v>
      </c>
      <c r="E32" s="8">
        <f t="shared" si="2"/>
        <v>66</v>
      </c>
      <c r="F32" s="8">
        <f t="shared" si="2"/>
        <v>29</v>
      </c>
      <c r="G32" s="9">
        <v>7</v>
      </c>
      <c r="H32" s="9">
        <v>2</v>
      </c>
      <c r="I32" s="9">
        <v>11</v>
      </c>
      <c r="J32" s="9">
        <v>1</v>
      </c>
      <c r="K32" s="11">
        <v>1</v>
      </c>
      <c r="L32" s="11"/>
      <c r="M32" s="9">
        <v>2</v>
      </c>
      <c r="N32" s="9"/>
      <c r="O32" s="9">
        <v>5</v>
      </c>
      <c r="P32" s="9">
        <v>1</v>
      </c>
      <c r="Q32" s="11"/>
      <c r="R32" s="11"/>
      <c r="S32" s="9"/>
      <c r="T32" s="9"/>
      <c r="U32" s="9">
        <v>1</v>
      </c>
      <c r="V32" s="16"/>
      <c r="W32" s="47">
        <f>(E32+G32+I32+K32+M32+O32+Q32+S32+U32)</f>
        <v>93</v>
      </c>
      <c r="X32" s="47">
        <f>(F32+H32+J32+L32+N32+P32+R32+T32+V32)</f>
        <v>33</v>
      </c>
      <c r="Y32" s="15"/>
      <c r="Z32" s="15"/>
      <c r="AA32" s="39"/>
      <c r="AB32" s="117"/>
      <c r="AC32" s="26"/>
      <c r="AD32" s="46">
        <f t="shared" si="4"/>
        <v>0.35483870967741937</v>
      </c>
      <c r="AE32" s="25"/>
    </row>
    <row r="33" spans="2:31" ht="15.95" customHeight="1">
      <c r="B33" s="116"/>
      <c r="C33" s="24"/>
      <c r="D33" s="53" t="s">
        <v>15</v>
      </c>
      <c r="E33" s="8">
        <f t="shared" si="2"/>
        <v>150</v>
      </c>
      <c r="F33" s="8">
        <f t="shared" si="2"/>
        <v>144</v>
      </c>
      <c r="G33" s="9">
        <v>35</v>
      </c>
      <c r="H33" s="9">
        <v>32</v>
      </c>
      <c r="I33" s="9">
        <v>24</v>
      </c>
      <c r="J33" s="9">
        <v>23</v>
      </c>
      <c r="K33" s="11"/>
      <c r="L33" s="11"/>
      <c r="M33" s="9">
        <v>10</v>
      </c>
      <c r="N33" s="9">
        <v>10</v>
      </c>
      <c r="O33" s="9">
        <v>21</v>
      </c>
      <c r="P33" s="9">
        <v>20</v>
      </c>
      <c r="Q33" s="11">
        <v>7</v>
      </c>
      <c r="R33" s="11">
        <v>7</v>
      </c>
      <c r="S33" s="9">
        <v>1</v>
      </c>
      <c r="T33" s="9">
        <v>1</v>
      </c>
      <c r="U33" s="9"/>
      <c r="V33" s="16"/>
      <c r="W33" s="47">
        <f t="shared" si="3"/>
        <v>248</v>
      </c>
      <c r="X33" s="48">
        <f t="shared" si="3"/>
        <v>237</v>
      </c>
      <c r="Y33" s="15"/>
      <c r="Z33" s="15"/>
      <c r="AA33" s="39"/>
      <c r="AB33" s="117"/>
      <c r="AC33" s="26"/>
      <c r="AD33" s="46">
        <f t="shared" si="4"/>
        <v>0.95564516129032262</v>
      </c>
      <c r="AE33" s="27"/>
    </row>
    <row r="34" spans="2:31" ht="15.95" customHeight="1">
      <c r="B34" s="116"/>
      <c r="C34" s="24"/>
      <c r="D34" s="53" t="s">
        <v>16</v>
      </c>
      <c r="E34" s="8">
        <f t="shared" si="2"/>
        <v>76</v>
      </c>
      <c r="F34" s="8">
        <f t="shared" si="2"/>
        <v>40</v>
      </c>
      <c r="G34" s="9">
        <v>15</v>
      </c>
      <c r="H34" s="9">
        <v>3</v>
      </c>
      <c r="I34" s="9">
        <v>8</v>
      </c>
      <c r="J34" s="9">
        <v>3</v>
      </c>
      <c r="K34" s="11">
        <v>4</v>
      </c>
      <c r="L34" s="11"/>
      <c r="M34" s="9">
        <v>4</v>
      </c>
      <c r="N34" s="9"/>
      <c r="O34" s="9">
        <v>5</v>
      </c>
      <c r="P34" s="9">
        <v>1</v>
      </c>
      <c r="Q34" s="11"/>
      <c r="R34" s="11"/>
      <c r="S34" s="9"/>
      <c r="T34" s="9"/>
      <c r="U34" s="9">
        <v>1</v>
      </c>
      <c r="V34" s="16"/>
      <c r="W34" s="47">
        <f t="shared" si="3"/>
        <v>113</v>
      </c>
      <c r="X34" s="47">
        <f t="shared" si="3"/>
        <v>47</v>
      </c>
      <c r="Y34" s="15"/>
      <c r="Z34" s="15"/>
      <c r="AA34" s="39"/>
      <c r="AB34" s="117"/>
      <c r="AC34" s="26"/>
      <c r="AD34" s="46">
        <f t="shared" si="4"/>
        <v>0.41592920353982299</v>
      </c>
    </row>
    <row r="35" spans="2:31" ht="15.95" customHeight="1">
      <c r="B35" s="116"/>
      <c r="C35" s="24"/>
      <c r="D35" s="53" t="s">
        <v>17</v>
      </c>
      <c r="E35" s="8">
        <f t="shared" si="2"/>
        <v>39</v>
      </c>
      <c r="F35" s="8">
        <f t="shared" si="2"/>
        <v>20</v>
      </c>
      <c r="G35" s="9">
        <v>7</v>
      </c>
      <c r="H35" s="9">
        <v>1</v>
      </c>
      <c r="I35" s="9">
        <v>5</v>
      </c>
      <c r="J35" s="9">
        <v>1</v>
      </c>
      <c r="K35" s="11"/>
      <c r="L35" s="11"/>
      <c r="M35" s="9">
        <v>1</v>
      </c>
      <c r="N35" s="9">
        <v>1</v>
      </c>
      <c r="O35" s="9">
        <v>1</v>
      </c>
      <c r="P35" s="9"/>
      <c r="Q35" s="11"/>
      <c r="R35" s="11"/>
      <c r="S35" s="9"/>
      <c r="T35" s="9"/>
      <c r="U35" s="9"/>
      <c r="V35" s="16"/>
      <c r="W35" s="48">
        <f t="shared" si="3"/>
        <v>53</v>
      </c>
      <c r="X35" s="48">
        <f t="shared" si="3"/>
        <v>23</v>
      </c>
      <c r="Y35" s="13"/>
      <c r="Z35" s="13"/>
      <c r="AA35" s="39"/>
      <c r="AB35" s="117"/>
      <c r="AC35" s="26"/>
      <c r="AD35" s="46">
        <f t="shared" si="4"/>
        <v>0.43396226415094341</v>
      </c>
    </row>
    <row r="36" spans="2:31" ht="15.95" customHeight="1">
      <c r="B36" s="116"/>
      <c r="C36" s="24"/>
      <c r="D36" s="53" t="s">
        <v>18</v>
      </c>
      <c r="E36" s="8">
        <f t="shared" si="2"/>
        <v>106</v>
      </c>
      <c r="F36" s="8">
        <f t="shared" si="2"/>
        <v>21</v>
      </c>
      <c r="G36" s="9">
        <v>29</v>
      </c>
      <c r="H36" s="9">
        <v>4</v>
      </c>
      <c r="I36" s="9">
        <v>8</v>
      </c>
      <c r="J36" s="9">
        <v>1</v>
      </c>
      <c r="K36" s="11">
        <v>4</v>
      </c>
      <c r="L36" s="11"/>
      <c r="M36" s="9"/>
      <c r="N36" s="9"/>
      <c r="O36" s="9">
        <v>7</v>
      </c>
      <c r="P36" s="9">
        <v>1</v>
      </c>
      <c r="Q36" s="11"/>
      <c r="R36" s="11"/>
      <c r="S36" s="9">
        <v>1</v>
      </c>
      <c r="T36" s="9"/>
      <c r="U36" s="9">
        <v>1</v>
      </c>
      <c r="V36" s="16"/>
      <c r="W36" s="48">
        <f t="shared" si="3"/>
        <v>156</v>
      </c>
      <c r="X36" s="48">
        <f t="shared" si="3"/>
        <v>27</v>
      </c>
      <c r="Y36" s="13"/>
      <c r="Z36" s="13"/>
      <c r="AA36" s="39"/>
      <c r="AB36" s="117"/>
      <c r="AC36" s="26"/>
      <c r="AD36" s="46">
        <f t="shared" si="4"/>
        <v>0.17307692307692307</v>
      </c>
    </row>
    <row r="37" spans="2:31" ht="15.95" customHeight="1">
      <c r="B37" s="116"/>
      <c r="C37" s="24"/>
      <c r="D37" s="53" t="s">
        <v>19</v>
      </c>
      <c r="E37" s="8">
        <f t="shared" si="2"/>
        <v>51</v>
      </c>
      <c r="F37" s="8">
        <f t="shared" si="2"/>
        <v>1</v>
      </c>
      <c r="G37" s="9">
        <v>2</v>
      </c>
      <c r="H37" s="9">
        <v>1</v>
      </c>
      <c r="I37" s="9"/>
      <c r="J37" s="9"/>
      <c r="K37" s="11"/>
      <c r="L37" s="11"/>
      <c r="M37" s="9">
        <v>1</v>
      </c>
      <c r="N37" s="9">
        <v>1</v>
      </c>
      <c r="O37" s="9">
        <v>2</v>
      </c>
      <c r="P37" s="9"/>
      <c r="Q37" s="11"/>
      <c r="R37" s="11"/>
      <c r="S37" s="9"/>
      <c r="T37" s="9"/>
      <c r="U37" s="9"/>
      <c r="V37" s="16"/>
      <c r="W37" s="47">
        <f t="shared" si="3"/>
        <v>56</v>
      </c>
      <c r="X37" s="47">
        <f t="shared" si="3"/>
        <v>3</v>
      </c>
      <c r="Y37" s="14"/>
      <c r="Z37" s="14"/>
      <c r="AA37" s="39"/>
      <c r="AB37" s="117"/>
      <c r="AC37" s="26"/>
      <c r="AD37" s="46">
        <f t="shared" si="4"/>
        <v>5.3571428571428568E-2</v>
      </c>
    </row>
    <row r="38" spans="2:31" ht="15.95" customHeight="1">
      <c r="B38" s="116"/>
      <c r="C38" s="24"/>
      <c r="D38" s="53" t="s">
        <v>20</v>
      </c>
      <c r="E38" s="8">
        <f t="shared" si="2"/>
        <v>6</v>
      </c>
      <c r="F38" s="8">
        <f t="shared" si="2"/>
        <v>0</v>
      </c>
      <c r="G38" s="9">
        <v>4</v>
      </c>
      <c r="H38" s="9">
        <v>1</v>
      </c>
      <c r="I38" s="9"/>
      <c r="J38" s="9"/>
      <c r="K38" s="11"/>
      <c r="L38" s="11"/>
      <c r="M38" s="9"/>
      <c r="N38" s="9"/>
      <c r="O38" s="9">
        <v>1</v>
      </c>
      <c r="P38" s="9"/>
      <c r="Q38" s="11"/>
      <c r="R38" s="11"/>
      <c r="S38" s="9"/>
      <c r="T38" s="9"/>
      <c r="U38" s="9"/>
      <c r="V38" s="16"/>
      <c r="W38" s="47">
        <f t="shared" si="3"/>
        <v>11</v>
      </c>
      <c r="X38" s="47">
        <f t="shared" si="3"/>
        <v>1</v>
      </c>
      <c r="Y38" s="15"/>
      <c r="Z38" s="15"/>
      <c r="AA38" s="39"/>
      <c r="AB38" s="117"/>
      <c r="AC38" s="26"/>
      <c r="AD38" s="46">
        <f t="shared" si="4"/>
        <v>9.0909090909090912E-2</v>
      </c>
    </row>
    <row r="39" spans="2:31" ht="15.95" customHeight="1">
      <c r="B39" s="116"/>
      <c r="C39" s="24"/>
      <c r="D39" s="53" t="s">
        <v>21</v>
      </c>
      <c r="E39" s="8">
        <f t="shared" si="2"/>
        <v>137</v>
      </c>
      <c r="F39" s="8">
        <f t="shared" si="2"/>
        <v>14</v>
      </c>
      <c r="G39" s="9">
        <v>6</v>
      </c>
      <c r="H39" s="9"/>
      <c r="I39" s="9">
        <v>16</v>
      </c>
      <c r="J39" s="9">
        <v>2</v>
      </c>
      <c r="K39" s="11">
        <v>1</v>
      </c>
      <c r="L39" s="11"/>
      <c r="M39" s="9">
        <v>1</v>
      </c>
      <c r="N39" s="9">
        <v>1</v>
      </c>
      <c r="O39" s="9">
        <v>6</v>
      </c>
      <c r="P39" s="9"/>
      <c r="Q39" s="11">
        <v>2</v>
      </c>
      <c r="R39" s="11"/>
      <c r="S39" s="9"/>
      <c r="T39" s="9"/>
      <c r="U39" s="9">
        <v>2</v>
      </c>
      <c r="V39" s="16"/>
      <c r="W39" s="47">
        <f t="shared" si="3"/>
        <v>171</v>
      </c>
      <c r="X39" s="47">
        <f t="shared" si="3"/>
        <v>17</v>
      </c>
      <c r="Y39" s="15"/>
      <c r="Z39" s="15"/>
      <c r="AA39" s="39"/>
      <c r="AB39" s="117"/>
      <c r="AC39" s="26"/>
      <c r="AD39" s="46">
        <f t="shared" si="4"/>
        <v>9.9415204678362568E-2</v>
      </c>
    </row>
    <row r="40" spans="2:31" ht="15.95" customHeight="1" thickBot="1">
      <c r="B40" s="116"/>
      <c r="C40" s="24"/>
      <c r="D40" s="55" t="s">
        <v>22</v>
      </c>
      <c r="E40" s="8">
        <f>(Y20)</f>
        <v>15</v>
      </c>
      <c r="F40" s="8">
        <f>(Z20)</f>
        <v>2</v>
      </c>
      <c r="G40" s="11">
        <v>4</v>
      </c>
      <c r="H40" s="11"/>
      <c r="I40" s="9">
        <v>2</v>
      </c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7"/>
      <c r="W40" s="47">
        <f t="shared" si="3"/>
        <v>21</v>
      </c>
      <c r="X40" s="47">
        <f t="shared" si="3"/>
        <v>2</v>
      </c>
      <c r="Y40" s="15"/>
      <c r="Z40" s="15"/>
      <c r="AA40" s="39"/>
      <c r="AB40" s="117"/>
      <c r="AC40" s="26"/>
      <c r="AD40" s="46">
        <f t="shared" si="4"/>
        <v>9.5238095238095233E-2</v>
      </c>
    </row>
    <row r="41" spans="2:31" ht="15.75" thickBot="1">
      <c r="B41" s="116"/>
      <c r="C41" s="24"/>
      <c r="D41" s="31" t="s">
        <v>23</v>
      </c>
      <c r="E41" s="91">
        <f>+(E21+G21+I21+K21+M21+O21+Q21+S21+U21+W21)</f>
        <v>866</v>
      </c>
      <c r="F41" s="32">
        <f>+(F21+H21+J21+L21+N21+P21+R21+T21+V21+X21)</f>
        <v>398</v>
      </c>
      <c r="G41" s="91">
        <f>SUM(G27:G40)</f>
        <v>137</v>
      </c>
      <c r="H41" s="91">
        <f t="shared" ref="H41:V41" si="5">SUM(H27:H40)</f>
        <v>62</v>
      </c>
      <c r="I41" s="91">
        <f t="shared" si="5"/>
        <v>93</v>
      </c>
      <c r="J41" s="91">
        <f t="shared" si="5"/>
        <v>39</v>
      </c>
      <c r="K41" s="91">
        <f t="shared" si="5"/>
        <v>22</v>
      </c>
      <c r="L41" s="91">
        <f t="shared" si="5"/>
        <v>7</v>
      </c>
      <c r="M41" s="91">
        <f t="shared" si="5"/>
        <v>26</v>
      </c>
      <c r="N41" s="91">
        <f t="shared" si="5"/>
        <v>17</v>
      </c>
      <c r="O41" s="91">
        <f t="shared" si="5"/>
        <v>67</v>
      </c>
      <c r="P41" s="91">
        <f t="shared" si="5"/>
        <v>34</v>
      </c>
      <c r="Q41" s="91">
        <f t="shared" si="5"/>
        <v>20</v>
      </c>
      <c r="R41" s="91">
        <f t="shared" si="5"/>
        <v>9</v>
      </c>
      <c r="S41" s="91">
        <f t="shared" si="5"/>
        <v>2</v>
      </c>
      <c r="T41" s="91">
        <f t="shared" si="5"/>
        <v>1</v>
      </c>
      <c r="U41" s="91">
        <f t="shared" si="5"/>
        <v>12</v>
      </c>
      <c r="V41" s="91">
        <f t="shared" si="5"/>
        <v>4</v>
      </c>
      <c r="W41" s="94">
        <f>SUM(W27:W40)</f>
        <v>1245</v>
      </c>
      <c r="X41" s="94">
        <f>SUM(X27:X40)</f>
        <v>571</v>
      </c>
      <c r="Y41" s="13"/>
      <c r="Z41" s="13"/>
      <c r="AA41" s="13"/>
      <c r="AB41" s="117"/>
      <c r="AC41" s="26"/>
      <c r="AD41" s="42"/>
    </row>
    <row r="42" spans="2:31" ht="15.75" thickBot="1">
      <c r="B42" s="116"/>
      <c r="C42" s="24"/>
      <c r="D42" s="33" t="s">
        <v>34</v>
      </c>
      <c r="E42" s="131">
        <f>+(F41/E41)</f>
        <v>0.45958429561200925</v>
      </c>
      <c r="F42" s="132"/>
      <c r="G42" s="131">
        <f>+(H41/G41)</f>
        <v>0.45255474452554745</v>
      </c>
      <c r="H42" s="132"/>
      <c r="I42" s="131">
        <f>+(J41/I41)</f>
        <v>0.41935483870967744</v>
      </c>
      <c r="J42" s="132"/>
      <c r="K42" s="131">
        <f>+(L41/K41)</f>
        <v>0.31818181818181818</v>
      </c>
      <c r="L42" s="132"/>
      <c r="M42" s="131">
        <f>+(N41/M41)</f>
        <v>0.65384615384615385</v>
      </c>
      <c r="N42" s="132"/>
      <c r="O42" s="131">
        <f>+(P41/O41)</f>
        <v>0.5074626865671642</v>
      </c>
      <c r="P42" s="132"/>
      <c r="Q42" s="131">
        <f>+(R41/Q41)</f>
        <v>0.45</v>
      </c>
      <c r="R42" s="132"/>
      <c r="S42" s="131">
        <f>+(T41/S41)</f>
        <v>0.5</v>
      </c>
      <c r="T42" s="132"/>
      <c r="U42" s="131">
        <f>+(V41/U41)</f>
        <v>0.33333333333333331</v>
      </c>
      <c r="V42" s="132"/>
      <c r="W42" s="160">
        <f>+(X41/W41)</f>
        <v>0.45863453815261046</v>
      </c>
      <c r="X42" s="166"/>
      <c r="Y42" s="13"/>
      <c r="Z42" s="13"/>
      <c r="AA42" s="13"/>
      <c r="AB42" s="117"/>
      <c r="AC42" s="26"/>
    </row>
    <row r="43" spans="2:31">
      <c r="B43" s="116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7"/>
      <c r="AC43" s="26"/>
    </row>
    <row r="44" spans="2:31">
      <c r="B44" s="116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7"/>
      <c r="AC44" s="2"/>
    </row>
    <row r="45" spans="2:31">
      <c r="B45" s="11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7"/>
      <c r="AC45" s="2"/>
    </row>
    <row r="46" spans="2:31">
      <c r="B46" s="116"/>
      <c r="AB46" s="117"/>
    </row>
    <row r="47" spans="2:31">
      <c r="B47" s="116"/>
      <c r="AB47" s="117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W42:X42"/>
    <mergeCell ref="U25:V25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I25:J25"/>
    <mergeCell ref="K25:L25"/>
    <mergeCell ref="M25:N25"/>
    <mergeCell ref="O25:P25"/>
    <mergeCell ref="Q25:R25"/>
    <mergeCell ref="S25:T25"/>
    <mergeCell ref="Q22:R22"/>
    <mergeCell ref="S22:T22"/>
    <mergeCell ref="U22:V22"/>
    <mergeCell ref="W22:X22"/>
    <mergeCell ref="Y22:Z22"/>
    <mergeCell ref="D24:D26"/>
    <mergeCell ref="E24:F25"/>
    <mergeCell ref="W24:X25"/>
    <mergeCell ref="G25:H25"/>
    <mergeCell ref="G24:V24"/>
    <mergeCell ref="E22:F22"/>
    <mergeCell ref="G22:H22"/>
    <mergeCell ref="I22:J22"/>
    <mergeCell ref="K22:L22"/>
    <mergeCell ref="M22:N22"/>
    <mergeCell ref="O22:P22"/>
    <mergeCell ref="M5:N5"/>
    <mergeCell ref="O5:P5"/>
    <mergeCell ref="Q5:R5"/>
    <mergeCell ref="S5:T5"/>
    <mergeCell ref="U5:V5"/>
    <mergeCell ref="W5:X5"/>
    <mergeCell ref="E4:X4"/>
    <mergeCell ref="B1:B47"/>
    <mergeCell ref="AB1:AB47"/>
    <mergeCell ref="D2:Z2"/>
    <mergeCell ref="D4:D6"/>
    <mergeCell ref="Y4:Z5"/>
    <mergeCell ref="E5:F5"/>
    <mergeCell ref="G5:H5"/>
    <mergeCell ref="I5:J5"/>
    <mergeCell ref="K5:L5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T49"/>
  <sheetViews>
    <sheetView topLeftCell="D4" zoomScale="80" zoomScaleNormal="80" workbookViewId="0">
      <selection activeCell="T8" sqref="T8:T21"/>
    </sheetView>
  </sheetViews>
  <sheetFormatPr baseColWidth="10" defaultRowHeight="12.75"/>
  <cols>
    <col min="1" max="1" width="2" customWidth="1"/>
    <col min="2" max="2" width="6.7109375" customWidth="1"/>
    <col min="3" max="3" width="9" customWidth="1"/>
    <col min="16" max="16" width="15.140625" customWidth="1"/>
    <col min="17" max="17" width="7.42578125" style="25" customWidth="1"/>
    <col min="19" max="19" width="12.5703125" customWidth="1"/>
    <col min="20" max="20" width="30.42578125" customWidth="1"/>
  </cols>
  <sheetData>
    <row r="1" spans="2:20" ht="12.75" customHeight="1">
      <c r="B1" s="117" t="s">
        <v>43</v>
      </c>
      <c r="Q1" s="145" t="s">
        <v>40</v>
      </c>
    </row>
    <row r="2" spans="2:20">
      <c r="B2" s="117"/>
      <c r="Q2" s="146"/>
    </row>
    <row r="3" spans="2:20">
      <c r="B3" s="117"/>
      <c r="Q3" s="146"/>
    </row>
    <row r="4" spans="2:20" ht="15.75">
      <c r="B4" s="117"/>
      <c r="D4" s="41"/>
      <c r="Q4" s="146"/>
    </row>
    <row r="5" spans="2:20" ht="23.25" customHeight="1">
      <c r="B5" s="117"/>
      <c r="C5" s="41"/>
      <c r="D5" s="118" t="s">
        <v>54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0" ht="13.5" thickBot="1">
      <c r="B6" s="117"/>
      <c r="Q6" s="146"/>
    </row>
    <row r="7" spans="2:20" ht="14.25">
      <c r="B7" s="117"/>
      <c r="G7" s="40"/>
      <c r="Q7" s="146"/>
      <c r="S7" s="4"/>
      <c r="T7" s="5" t="s">
        <v>41</v>
      </c>
    </row>
    <row r="8" spans="2:20" ht="15">
      <c r="B8" s="117"/>
      <c r="Q8" s="146"/>
      <c r="S8" s="20" t="s">
        <v>10</v>
      </c>
      <c r="T8" s="38">
        <v>51</v>
      </c>
    </row>
    <row r="9" spans="2:20" ht="15">
      <c r="B9" s="117"/>
      <c r="Q9" s="146"/>
      <c r="S9" s="21" t="s">
        <v>11</v>
      </c>
      <c r="T9" s="38">
        <v>55</v>
      </c>
    </row>
    <row r="10" spans="2:20" ht="15">
      <c r="B10" s="117"/>
      <c r="Q10" s="146"/>
      <c r="S10" s="21" t="s">
        <v>14</v>
      </c>
      <c r="T10" s="38">
        <v>66</v>
      </c>
    </row>
    <row r="11" spans="2:20" ht="15">
      <c r="B11" s="117"/>
      <c r="Q11" s="146"/>
      <c r="S11" s="23" t="s">
        <v>38</v>
      </c>
      <c r="T11" s="38">
        <v>43</v>
      </c>
    </row>
    <row r="12" spans="2:20" ht="15">
      <c r="B12" s="117"/>
      <c r="Q12" s="146"/>
      <c r="S12" s="21" t="s">
        <v>12</v>
      </c>
      <c r="T12" s="47">
        <v>183</v>
      </c>
    </row>
    <row r="13" spans="2:20" ht="15">
      <c r="B13" s="117"/>
      <c r="Q13" s="146"/>
      <c r="S13" s="21" t="s">
        <v>13</v>
      </c>
      <c r="T13" s="47">
        <v>96</v>
      </c>
    </row>
    <row r="14" spans="2:20" ht="15">
      <c r="B14" s="117"/>
      <c r="Q14" s="146"/>
      <c r="S14" s="21" t="s">
        <v>15</v>
      </c>
      <c r="T14" s="38">
        <v>228</v>
      </c>
    </row>
    <row r="15" spans="2:20" ht="15">
      <c r="B15" s="117"/>
      <c r="Q15" s="146"/>
      <c r="S15" s="21" t="s">
        <v>16</v>
      </c>
      <c r="T15" s="38">
        <v>153</v>
      </c>
    </row>
    <row r="16" spans="2:20" ht="15">
      <c r="B16" s="117"/>
      <c r="Q16" s="146"/>
      <c r="S16" s="21" t="s">
        <v>17</v>
      </c>
      <c r="T16" s="38">
        <v>53</v>
      </c>
    </row>
    <row r="17" spans="2:20" ht="15">
      <c r="B17" s="117"/>
      <c r="Q17" s="146"/>
      <c r="S17" s="21" t="s">
        <v>18</v>
      </c>
      <c r="T17" s="38">
        <v>132</v>
      </c>
    </row>
    <row r="18" spans="2:20" ht="15">
      <c r="B18" s="117"/>
      <c r="Q18" s="146"/>
      <c r="S18" s="21" t="s">
        <v>19</v>
      </c>
      <c r="T18" s="38">
        <v>63</v>
      </c>
    </row>
    <row r="19" spans="2:20" ht="15">
      <c r="B19" s="117"/>
      <c r="Q19" s="146"/>
      <c r="S19" s="21" t="s">
        <v>20</v>
      </c>
      <c r="T19" s="38">
        <v>2</v>
      </c>
    </row>
    <row r="20" spans="2:20" ht="15">
      <c r="B20" s="117"/>
      <c r="Q20" s="146"/>
      <c r="S20" s="21" t="s">
        <v>21</v>
      </c>
      <c r="T20" s="38">
        <v>234</v>
      </c>
    </row>
    <row r="21" spans="2:20" ht="15.75" thickBot="1">
      <c r="B21" s="117"/>
      <c r="Q21" s="146"/>
      <c r="S21" s="22" t="s">
        <v>22</v>
      </c>
      <c r="T21" s="38">
        <v>33</v>
      </c>
    </row>
    <row r="22" spans="2:20">
      <c r="B22" s="117"/>
      <c r="Q22" s="146"/>
      <c r="S22" s="4"/>
      <c r="T22" s="6">
        <f>SUM(T8:T21)</f>
        <v>1392</v>
      </c>
    </row>
    <row r="23" spans="2:20">
      <c r="B23" s="117"/>
      <c r="Q23" s="146"/>
    </row>
    <row r="24" spans="2:20">
      <c r="B24" s="117"/>
      <c r="Q24" s="146"/>
    </row>
    <row r="25" spans="2:20">
      <c r="B25" s="117"/>
      <c r="Q25" s="146"/>
    </row>
    <row r="26" spans="2:20">
      <c r="B26" s="117"/>
      <c r="Q26" s="146"/>
    </row>
    <row r="27" spans="2:20">
      <c r="B27" s="117"/>
      <c r="Q27" s="146"/>
    </row>
    <row r="28" spans="2:20">
      <c r="B28" s="117"/>
      <c r="Q28" s="146"/>
    </row>
    <row r="29" spans="2:20">
      <c r="B29" s="117"/>
      <c r="Q29" s="146"/>
    </row>
    <row r="30" spans="2:20">
      <c r="B30" s="117"/>
      <c r="Q30" s="146"/>
    </row>
    <row r="31" spans="2:20">
      <c r="B31" s="117"/>
      <c r="Q31" s="146"/>
    </row>
    <row r="32" spans="2:20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35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70866141732283472" right="0.70866141732283472" top="0.74803149606299213" bottom="0.74803149606299213" header="0.31496062992125984" footer="0.31496062992125984"/>
  <pageSetup paperSize="190" scale="85" orientation="landscape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U49"/>
  <sheetViews>
    <sheetView tabSelected="1" topLeftCell="C1" zoomScale="80" zoomScaleNormal="80" workbookViewId="0">
      <selection activeCell="T8" sqref="T8:T21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70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 ht="15">
      <c r="B8" s="117"/>
      <c r="Q8" s="146"/>
      <c r="S8" s="68" t="s">
        <v>10</v>
      </c>
      <c r="T8" s="47">
        <v>54</v>
      </c>
    </row>
    <row r="9" spans="2:21" ht="15">
      <c r="B9" s="117"/>
      <c r="Q9" s="146"/>
      <c r="S9" s="69" t="s">
        <v>11</v>
      </c>
      <c r="T9" s="47">
        <v>44</v>
      </c>
    </row>
    <row r="10" spans="2:21" ht="15">
      <c r="B10" s="117"/>
      <c r="Q10" s="146"/>
      <c r="S10" s="69" t="s">
        <v>14</v>
      </c>
      <c r="T10" s="47">
        <v>78</v>
      </c>
    </row>
    <row r="11" spans="2:21" ht="15">
      <c r="B11" s="117"/>
      <c r="Q11" s="146"/>
      <c r="S11" s="70" t="s">
        <v>38</v>
      </c>
      <c r="T11" s="48">
        <v>44</v>
      </c>
    </row>
    <row r="12" spans="2:21" ht="15">
      <c r="B12" s="117"/>
      <c r="Q12" s="146"/>
      <c r="S12" s="69" t="s">
        <v>12</v>
      </c>
      <c r="T12" s="47">
        <v>103</v>
      </c>
    </row>
    <row r="13" spans="2:21" ht="15">
      <c r="B13" s="117"/>
      <c r="Q13" s="146"/>
      <c r="S13" s="69" t="s">
        <v>13</v>
      </c>
      <c r="T13" s="47">
        <v>93</v>
      </c>
    </row>
    <row r="14" spans="2:21" ht="15">
      <c r="B14" s="117"/>
      <c r="Q14" s="146"/>
      <c r="S14" s="69" t="s">
        <v>15</v>
      </c>
      <c r="T14" s="47">
        <v>248</v>
      </c>
    </row>
    <row r="15" spans="2:21" ht="15">
      <c r="B15" s="117"/>
      <c r="Q15" s="146"/>
      <c r="S15" s="69" t="s">
        <v>16</v>
      </c>
      <c r="T15" s="47">
        <v>113</v>
      </c>
    </row>
    <row r="16" spans="2:21" ht="15">
      <c r="B16" s="117"/>
      <c r="Q16" s="146"/>
      <c r="S16" s="69" t="s">
        <v>17</v>
      </c>
      <c r="T16" s="48">
        <v>53</v>
      </c>
    </row>
    <row r="17" spans="2:21" ht="15">
      <c r="B17" s="117"/>
      <c r="Q17" s="146"/>
      <c r="S17" s="69" t="s">
        <v>18</v>
      </c>
      <c r="T17" s="48">
        <v>156</v>
      </c>
    </row>
    <row r="18" spans="2:21" ht="15">
      <c r="B18" s="117"/>
      <c r="Q18" s="146"/>
      <c r="S18" s="69" t="s">
        <v>19</v>
      </c>
      <c r="T18" s="47">
        <v>56</v>
      </c>
    </row>
    <row r="19" spans="2:21" ht="15">
      <c r="B19" s="117"/>
      <c r="Q19" s="146"/>
      <c r="S19" s="69" t="s">
        <v>20</v>
      </c>
      <c r="T19" s="47">
        <v>11</v>
      </c>
    </row>
    <row r="20" spans="2:21" ht="15">
      <c r="B20" s="117"/>
      <c r="Q20" s="146"/>
      <c r="S20" s="69" t="s">
        <v>21</v>
      </c>
      <c r="T20" s="47">
        <v>171</v>
      </c>
    </row>
    <row r="21" spans="2:21" ht="15.75" thickBot="1">
      <c r="B21" s="117"/>
      <c r="Q21" s="146"/>
      <c r="S21" s="71" t="s">
        <v>22</v>
      </c>
      <c r="T21" s="47">
        <v>21</v>
      </c>
    </row>
    <row r="22" spans="2:21">
      <c r="B22" s="117"/>
      <c r="Q22" s="146"/>
      <c r="S22" s="4"/>
      <c r="T22" s="6">
        <f>SUM(T8:T21)</f>
        <v>1245</v>
      </c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47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E89"/>
  <sheetViews>
    <sheetView zoomScale="80" zoomScaleNormal="80" workbookViewId="0">
      <selection activeCell="G24" sqref="G24:V24"/>
    </sheetView>
  </sheetViews>
  <sheetFormatPr baseColWidth="10" defaultRowHeight="12.75"/>
  <cols>
    <col min="1" max="1" width="1" customWidth="1"/>
    <col min="2" max="2" width="9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140625" style="25" customWidth="1"/>
    <col min="24" max="24" width="7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6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7" t="s">
        <v>39</v>
      </c>
      <c r="AC1" s="26"/>
    </row>
    <row r="2" spans="2:29" ht="15.75">
      <c r="B2" s="116"/>
      <c r="C2" s="24"/>
      <c r="D2" s="118" t="s">
        <v>71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2"/>
      <c r="AB2" s="117"/>
      <c r="AC2" s="26"/>
    </row>
    <row r="3" spans="2:29" ht="16.5" thickBot="1">
      <c r="B3" s="116"/>
      <c r="C3" s="24"/>
      <c r="D3" s="29"/>
      <c r="E3" s="2"/>
      <c r="F3" s="2"/>
      <c r="G3" s="2"/>
      <c r="H3" s="2"/>
      <c r="I3" s="2"/>
      <c r="J3" s="2"/>
      <c r="K3" s="2"/>
      <c r="L3" s="2"/>
      <c r="M3" s="95"/>
      <c r="N3" s="95"/>
      <c r="O3" s="95"/>
      <c r="P3" s="9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7"/>
      <c r="AC3" s="26"/>
    </row>
    <row r="4" spans="2:29" ht="13.5" thickBot="1">
      <c r="B4" s="116"/>
      <c r="C4" s="24"/>
      <c r="D4" s="148" t="s">
        <v>0</v>
      </c>
      <c r="E4" s="113" t="s">
        <v>52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51" t="s">
        <v>36</v>
      </c>
      <c r="Z4" s="152"/>
      <c r="AA4" s="2"/>
      <c r="AB4" s="117"/>
      <c r="AC4" s="26"/>
    </row>
    <row r="5" spans="2:29" ht="13.5" thickBot="1">
      <c r="B5" s="116"/>
      <c r="C5" s="24"/>
      <c r="D5" s="161"/>
      <c r="E5" s="126" t="s">
        <v>44</v>
      </c>
      <c r="F5" s="127"/>
      <c r="G5" s="128" t="s">
        <v>1</v>
      </c>
      <c r="H5" s="127"/>
      <c r="I5" s="128" t="s">
        <v>2</v>
      </c>
      <c r="J5" s="127"/>
      <c r="K5" s="128" t="s">
        <v>4</v>
      </c>
      <c r="L5" s="127"/>
      <c r="M5" s="128" t="s">
        <v>3</v>
      </c>
      <c r="N5" s="127"/>
      <c r="O5" s="128" t="s">
        <v>5</v>
      </c>
      <c r="P5" s="127"/>
      <c r="Q5" s="129" t="s">
        <v>6</v>
      </c>
      <c r="R5" s="130"/>
      <c r="S5" s="129" t="s">
        <v>7</v>
      </c>
      <c r="T5" s="130"/>
      <c r="U5" s="128" t="s">
        <v>9</v>
      </c>
      <c r="V5" s="127"/>
      <c r="W5" s="128" t="s">
        <v>8</v>
      </c>
      <c r="X5" s="163"/>
      <c r="Y5" s="153"/>
      <c r="Z5" s="154"/>
      <c r="AA5" s="2"/>
      <c r="AB5" s="117"/>
      <c r="AC5" s="26"/>
    </row>
    <row r="6" spans="2:29" ht="13.5" thickBot="1">
      <c r="B6" s="116"/>
      <c r="C6" s="24"/>
      <c r="D6" s="162"/>
      <c r="E6" s="98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97" t="s">
        <v>33</v>
      </c>
      <c r="Y6" s="50" t="s">
        <v>32</v>
      </c>
      <c r="Z6" s="50" t="s">
        <v>33</v>
      </c>
      <c r="AA6" s="2"/>
      <c r="AB6" s="117"/>
      <c r="AC6" s="26"/>
    </row>
    <row r="7" spans="2:29" ht="15.95" customHeight="1">
      <c r="B7" s="116"/>
      <c r="C7" s="24"/>
      <c r="D7" s="52" t="s">
        <v>10</v>
      </c>
      <c r="E7" s="8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7"/>
      <c r="Y7" s="58">
        <f t="shared" ref="Y7:Z20" si="0">(E7+G7+I7+K7+M7+O7+Q7+S7+U7+W7)</f>
        <v>0</v>
      </c>
      <c r="Z7" s="59">
        <f t="shared" si="0"/>
        <v>0</v>
      </c>
      <c r="AA7" s="2"/>
      <c r="AB7" s="117"/>
      <c r="AC7" s="26"/>
    </row>
    <row r="8" spans="2:29" ht="15.95" customHeight="1">
      <c r="B8" s="116"/>
      <c r="C8" s="24"/>
      <c r="D8" s="53" t="s">
        <v>11</v>
      </c>
      <c r="E8" s="10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58">
        <f t="shared" si="0"/>
        <v>0</v>
      </c>
      <c r="Z8" s="59">
        <f t="shared" si="0"/>
        <v>0</v>
      </c>
      <c r="AA8" s="2"/>
      <c r="AB8" s="117"/>
      <c r="AC8" s="26"/>
    </row>
    <row r="9" spans="2:29" ht="15.95" customHeight="1">
      <c r="B9" s="116"/>
      <c r="C9" s="24"/>
      <c r="D9" s="53" t="s">
        <v>14</v>
      </c>
      <c r="E9" s="10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6"/>
      <c r="Y9" s="58">
        <f t="shared" si="0"/>
        <v>0</v>
      </c>
      <c r="Z9" s="59">
        <f t="shared" si="0"/>
        <v>0</v>
      </c>
      <c r="AA9" s="2"/>
      <c r="AB9" s="117"/>
      <c r="AC9" s="26"/>
    </row>
    <row r="10" spans="2:29" ht="15.95" customHeight="1">
      <c r="B10" s="116"/>
      <c r="C10" s="24"/>
      <c r="D10" s="53" t="s">
        <v>38</v>
      </c>
      <c r="E10" s="10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6"/>
      <c r="Y10" s="58">
        <f t="shared" si="0"/>
        <v>0</v>
      </c>
      <c r="Z10" s="59">
        <f t="shared" si="0"/>
        <v>0</v>
      </c>
      <c r="AA10" s="2"/>
      <c r="AB10" s="117"/>
      <c r="AC10" s="26"/>
    </row>
    <row r="11" spans="2:29" ht="15.95" customHeight="1">
      <c r="B11" s="116"/>
      <c r="C11" s="24"/>
      <c r="D11" s="53" t="s">
        <v>12</v>
      </c>
      <c r="E11" s="10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6"/>
      <c r="Y11" s="58">
        <f>(E11+G11+I11+K11+M11+O11+Q11+S11+U11+W11)</f>
        <v>0</v>
      </c>
      <c r="Z11" s="59">
        <f>(F11+H11+J11+L11+N11+P11+R11+T11+V11+X11)</f>
        <v>0</v>
      </c>
      <c r="AA11" s="2"/>
      <c r="AB11" s="117"/>
      <c r="AC11" s="26"/>
    </row>
    <row r="12" spans="2:29" ht="15.95" customHeight="1">
      <c r="B12" s="116"/>
      <c r="C12" s="24"/>
      <c r="D12" s="53" t="s">
        <v>13</v>
      </c>
      <c r="E12" s="10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6"/>
      <c r="Y12" s="58">
        <f>(E12+G12+I12+K12+M12+O12+Q12+S12+U12+W12)</f>
        <v>0</v>
      </c>
      <c r="Z12" s="59">
        <f>(F12+H12+J12+L12+N12+P12+R12+T12+V12+X12)</f>
        <v>0</v>
      </c>
      <c r="AA12" s="2"/>
      <c r="AB12" s="117"/>
      <c r="AC12" s="26"/>
    </row>
    <row r="13" spans="2:29" ht="15.95" customHeight="1">
      <c r="B13" s="116"/>
      <c r="C13" s="24"/>
      <c r="D13" s="53" t="s">
        <v>15</v>
      </c>
      <c r="E13" s="10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6"/>
      <c r="Y13" s="58">
        <f t="shared" si="0"/>
        <v>0</v>
      </c>
      <c r="Z13" s="59">
        <f t="shared" si="0"/>
        <v>0</v>
      </c>
      <c r="AA13" s="2"/>
      <c r="AB13" s="117"/>
      <c r="AC13" s="26"/>
    </row>
    <row r="14" spans="2:29" ht="15.95" customHeight="1">
      <c r="B14" s="116"/>
      <c r="C14" s="24"/>
      <c r="D14" s="53" t="s">
        <v>16</v>
      </c>
      <c r="E14" s="10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6"/>
      <c r="Y14" s="58">
        <f t="shared" si="0"/>
        <v>0</v>
      </c>
      <c r="Z14" s="59">
        <f t="shared" si="0"/>
        <v>0</v>
      </c>
      <c r="AA14" s="2"/>
      <c r="AB14" s="117"/>
      <c r="AC14" s="26"/>
    </row>
    <row r="15" spans="2:29" ht="15.95" customHeight="1">
      <c r="B15" s="116"/>
      <c r="C15" s="24"/>
      <c r="D15" s="53" t="s">
        <v>17</v>
      </c>
      <c r="E15" s="10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6"/>
      <c r="Y15" s="58">
        <f t="shared" si="0"/>
        <v>0</v>
      </c>
      <c r="Z15" s="59">
        <f t="shared" si="0"/>
        <v>0</v>
      </c>
      <c r="AA15" s="2"/>
      <c r="AB15" s="117"/>
      <c r="AC15" s="26"/>
    </row>
    <row r="16" spans="2:29" ht="15.95" customHeight="1">
      <c r="B16" s="116"/>
      <c r="C16" s="24"/>
      <c r="D16" s="53" t="s">
        <v>18</v>
      </c>
      <c r="E16" s="10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6"/>
      <c r="Y16" s="58">
        <f t="shared" si="0"/>
        <v>0</v>
      </c>
      <c r="Z16" s="59">
        <f t="shared" si="0"/>
        <v>0</v>
      </c>
      <c r="AA16" s="2"/>
      <c r="AB16" s="117"/>
      <c r="AC16" s="26"/>
    </row>
    <row r="17" spans="2:31" ht="15.95" customHeight="1">
      <c r="B17" s="116"/>
      <c r="C17" s="24"/>
      <c r="D17" s="53" t="s">
        <v>19</v>
      </c>
      <c r="E17" s="10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6"/>
      <c r="Y17" s="58">
        <f t="shared" si="0"/>
        <v>0</v>
      </c>
      <c r="Z17" s="59">
        <f t="shared" si="0"/>
        <v>0</v>
      </c>
      <c r="AA17" s="2"/>
      <c r="AB17" s="117"/>
      <c r="AC17" s="26"/>
    </row>
    <row r="18" spans="2:31" ht="15.95" customHeight="1">
      <c r="B18" s="116"/>
      <c r="C18" s="24"/>
      <c r="D18" s="53" t="s">
        <v>20</v>
      </c>
      <c r="E18" s="10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6"/>
      <c r="Y18" s="58">
        <f t="shared" si="0"/>
        <v>0</v>
      </c>
      <c r="Z18" s="59">
        <f t="shared" si="0"/>
        <v>0</v>
      </c>
      <c r="AA18" s="2"/>
      <c r="AB18" s="117"/>
      <c r="AC18" s="26"/>
    </row>
    <row r="19" spans="2:31" ht="15.95" customHeight="1">
      <c r="B19" s="116"/>
      <c r="C19" s="24"/>
      <c r="D19" s="53" t="s">
        <v>21</v>
      </c>
      <c r="E19" s="10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6"/>
      <c r="Y19" s="58">
        <f t="shared" si="0"/>
        <v>0</v>
      </c>
      <c r="Z19" s="59">
        <f t="shared" si="0"/>
        <v>0</v>
      </c>
      <c r="AA19" s="2"/>
      <c r="AB19" s="117"/>
      <c r="AC19" s="26"/>
    </row>
    <row r="20" spans="2:31" ht="15.95" customHeight="1" thickBot="1">
      <c r="B20" s="116"/>
      <c r="C20" s="24"/>
      <c r="D20" s="55" t="s">
        <v>22</v>
      </c>
      <c r="E20" s="18"/>
      <c r="F20" s="19"/>
      <c r="G20" s="18"/>
      <c r="H20" s="19"/>
      <c r="I20" s="19"/>
      <c r="J20" s="19"/>
      <c r="K20" s="9"/>
      <c r="L20" s="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6"/>
      <c r="Y20" s="58">
        <f t="shared" si="0"/>
        <v>0</v>
      </c>
      <c r="Z20" s="59">
        <f t="shared" si="0"/>
        <v>0</v>
      </c>
      <c r="AA20" s="2"/>
      <c r="AB20" s="117"/>
      <c r="AC20" s="26"/>
    </row>
    <row r="21" spans="2:31" ht="15.75" thickBot="1">
      <c r="B21" s="116"/>
      <c r="C21" s="24"/>
      <c r="D21" s="31" t="s">
        <v>23</v>
      </c>
      <c r="E21" s="32">
        <f>E7+E8+E9+E10+E11+E12+E13+E14+E15+E16+E17+E18+E19+E20</f>
        <v>0</v>
      </c>
      <c r="F21" s="32">
        <f t="shared" ref="F21:X21" si="1">F7+F8+F9+F10+F11+F12+F13+F14+F15+F16+F17+F18+F19+F20</f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32">
        <f t="shared" si="1"/>
        <v>0</v>
      </c>
      <c r="P21" s="32">
        <f t="shared" si="1"/>
        <v>0</v>
      </c>
      <c r="Q21" s="32">
        <f t="shared" si="1"/>
        <v>0</v>
      </c>
      <c r="R21" s="32">
        <f t="shared" si="1"/>
        <v>0</v>
      </c>
      <c r="S21" s="32">
        <f t="shared" si="1"/>
        <v>0</v>
      </c>
      <c r="T21" s="32">
        <f t="shared" si="1"/>
        <v>0</v>
      </c>
      <c r="U21" s="32">
        <f t="shared" si="1"/>
        <v>0</v>
      </c>
      <c r="V21" s="32">
        <f t="shared" si="1"/>
        <v>0</v>
      </c>
      <c r="W21" s="32">
        <f t="shared" si="1"/>
        <v>0</v>
      </c>
      <c r="X21" s="32">
        <f t="shared" si="1"/>
        <v>0</v>
      </c>
      <c r="Y21" s="99">
        <f>SUM(Y7:Y20)</f>
        <v>0</v>
      </c>
      <c r="Z21" s="51">
        <f>SUM(Z7:Z20)</f>
        <v>0</v>
      </c>
      <c r="AA21" s="2"/>
      <c r="AB21" s="117"/>
      <c r="AC21" s="26"/>
    </row>
    <row r="22" spans="2:31" ht="15.75" thickBot="1">
      <c r="B22" s="116"/>
      <c r="C22" s="24"/>
      <c r="D22" s="33" t="s">
        <v>34</v>
      </c>
      <c r="E22" s="131" t="e">
        <f>+(F21/E21)</f>
        <v>#DIV/0!</v>
      </c>
      <c r="F22" s="132"/>
      <c r="G22" s="131" t="e">
        <f>+(H21/G21)</f>
        <v>#DIV/0!</v>
      </c>
      <c r="H22" s="132"/>
      <c r="I22" s="131" t="e">
        <f>+(J21/I21)</f>
        <v>#DIV/0!</v>
      </c>
      <c r="J22" s="132"/>
      <c r="K22" s="131" t="e">
        <f>+(L21/K21)</f>
        <v>#DIV/0!</v>
      </c>
      <c r="L22" s="132"/>
      <c r="M22" s="131" t="e">
        <f>+(N21/M21)</f>
        <v>#DIV/0!</v>
      </c>
      <c r="N22" s="132"/>
      <c r="O22" s="131" t="e">
        <f>+(P21/O21)</f>
        <v>#DIV/0!</v>
      </c>
      <c r="P22" s="132"/>
      <c r="Q22" s="131" t="e">
        <f>+(R21/Q21)</f>
        <v>#DIV/0!</v>
      </c>
      <c r="R22" s="132"/>
      <c r="S22" s="131" t="e">
        <f>+(T21/S21)</f>
        <v>#DIV/0!</v>
      </c>
      <c r="T22" s="132"/>
      <c r="U22" s="131" t="e">
        <f>+(V21/U21)</f>
        <v>#DIV/0!</v>
      </c>
      <c r="V22" s="132"/>
      <c r="W22" s="131" t="e">
        <f>+(X21/W21)</f>
        <v>#DIV/0!</v>
      </c>
      <c r="X22" s="164"/>
      <c r="Y22" s="165" t="e">
        <f>+(Z21/Y21)</f>
        <v>#DIV/0!</v>
      </c>
      <c r="Z22" s="132"/>
      <c r="AA22" s="2"/>
      <c r="AB22" s="117"/>
      <c r="AC22" s="26"/>
    </row>
    <row r="23" spans="2:31" ht="13.5" thickBot="1">
      <c r="B23" s="116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7"/>
      <c r="AC23" s="26"/>
    </row>
    <row r="24" spans="2:31" ht="13.5" thickBot="1">
      <c r="B24" s="116"/>
      <c r="C24" s="24"/>
      <c r="D24" s="148" t="s">
        <v>0</v>
      </c>
      <c r="E24" s="139" t="s">
        <v>37</v>
      </c>
      <c r="F24" s="140"/>
      <c r="G24" s="113" t="s">
        <v>52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51" t="s">
        <v>23</v>
      </c>
      <c r="X24" s="152"/>
      <c r="Y24" s="15"/>
      <c r="Z24" s="15"/>
      <c r="AA24" s="15"/>
      <c r="AB24" s="117"/>
      <c r="AC24" s="26"/>
    </row>
    <row r="25" spans="2:31" ht="13.5" thickBot="1">
      <c r="B25" s="116"/>
      <c r="C25" s="24"/>
      <c r="D25" s="161"/>
      <c r="E25" s="141"/>
      <c r="F25" s="142"/>
      <c r="G25" s="137" t="s">
        <v>25</v>
      </c>
      <c r="H25" s="138"/>
      <c r="I25" s="137" t="s">
        <v>24</v>
      </c>
      <c r="J25" s="138"/>
      <c r="K25" s="137" t="s">
        <v>26</v>
      </c>
      <c r="L25" s="138"/>
      <c r="M25" s="137" t="s">
        <v>27</v>
      </c>
      <c r="N25" s="138"/>
      <c r="O25" s="137" t="s">
        <v>28</v>
      </c>
      <c r="P25" s="138"/>
      <c r="Q25" s="137" t="s">
        <v>29</v>
      </c>
      <c r="R25" s="138"/>
      <c r="S25" s="137" t="s">
        <v>30</v>
      </c>
      <c r="T25" s="138"/>
      <c r="U25" s="137" t="s">
        <v>31</v>
      </c>
      <c r="V25" s="144"/>
      <c r="W25" s="153"/>
      <c r="X25" s="154"/>
      <c r="Y25" s="15"/>
      <c r="Z25" s="15"/>
      <c r="AA25" s="15"/>
      <c r="AB25" s="117"/>
      <c r="AC25" s="26"/>
    </row>
    <row r="26" spans="2:31" ht="13.5" thickBot="1">
      <c r="B26" s="116"/>
      <c r="C26" s="24"/>
      <c r="D26" s="162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97" t="s">
        <v>33</v>
      </c>
      <c r="W26" s="50" t="s">
        <v>32</v>
      </c>
      <c r="X26" s="50" t="s">
        <v>33</v>
      </c>
      <c r="Y26" s="15"/>
      <c r="Z26" s="15"/>
      <c r="AA26" s="15"/>
      <c r="AB26" s="117"/>
      <c r="AC26" s="26"/>
    </row>
    <row r="27" spans="2:31" ht="15.95" customHeight="1">
      <c r="B27" s="116"/>
      <c r="C27" s="24"/>
      <c r="D27" s="52" t="s">
        <v>10</v>
      </c>
      <c r="E27" s="8">
        <f t="shared" ref="E27:F39" si="2">(Y7)</f>
        <v>0</v>
      </c>
      <c r="F27" s="8">
        <f t="shared" si="2"/>
        <v>0</v>
      </c>
      <c r="G27" s="7"/>
      <c r="H27" s="7"/>
      <c r="I27" s="7"/>
      <c r="J27" s="7"/>
      <c r="K27" s="11"/>
      <c r="L27" s="11"/>
      <c r="M27" s="7"/>
      <c r="N27" s="7"/>
      <c r="O27" s="7"/>
      <c r="P27" s="7"/>
      <c r="Q27" s="11"/>
      <c r="R27" s="11"/>
      <c r="S27" s="7"/>
      <c r="T27" s="7"/>
      <c r="U27" s="7"/>
      <c r="V27" s="37"/>
      <c r="W27" s="47">
        <f t="shared" ref="W27:X40" si="3">(E27+G27+I27+K27+M27+O27+Q27+S27+U27)</f>
        <v>0</v>
      </c>
      <c r="X27" s="47">
        <f>(F27+H27+J27+L27+N27+P27+R27+T27+V27)</f>
        <v>0</v>
      </c>
      <c r="Y27" s="15"/>
      <c r="Z27" s="15"/>
      <c r="AA27" s="39"/>
      <c r="AB27" s="117"/>
      <c r="AC27" s="26"/>
      <c r="AD27" s="46" t="e">
        <f>(X27/W27)</f>
        <v>#DIV/0!</v>
      </c>
    </row>
    <row r="28" spans="2:31" ht="15.95" customHeight="1">
      <c r="B28" s="116"/>
      <c r="C28" s="24"/>
      <c r="D28" s="53" t="s">
        <v>11</v>
      </c>
      <c r="E28" s="8">
        <f t="shared" si="2"/>
        <v>0</v>
      </c>
      <c r="F28" s="8">
        <f t="shared" si="2"/>
        <v>0</v>
      </c>
      <c r="G28" s="9"/>
      <c r="H28" s="9"/>
      <c r="I28" s="9"/>
      <c r="J28" s="9"/>
      <c r="K28" s="11"/>
      <c r="L28" s="11"/>
      <c r="M28" s="9"/>
      <c r="N28" s="9"/>
      <c r="O28" s="9"/>
      <c r="P28" s="9"/>
      <c r="Q28" s="11"/>
      <c r="R28" s="11"/>
      <c r="S28" s="9"/>
      <c r="T28" s="9"/>
      <c r="U28" s="9"/>
      <c r="V28" s="16"/>
      <c r="W28" s="47">
        <f t="shared" si="3"/>
        <v>0</v>
      </c>
      <c r="X28" s="47">
        <f>(F28+H28+J28+L28+N28+P28+R28+T28+V28)</f>
        <v>0</v>
      </c>
      <c r="Y28" s="12"/>
      <c r="Z28" s="12"/>
      <c r="AA28" s="39"/>
      <c r="AB28" s="117"/>
      <c r="AC28" s="26"/>
      <c r="AD28" s="46" t="e">
        <f t="shared" ref="AD28:AD40" si="4">(X28/W28)</f>
        <v>#DIV/0!</v>
      </c>
    </row>
    <row r="29" spans="2:31" ht="15.95" customHeight="1">
      <c r="B29" s="116"/>
      <c r="C29" s="24"/>
      <c r="D29" s="53" t="s">
        <v>14</v>
      </c>
      <c r="E29" s="8">
        <f t="shared" si="2"/>
        <v>0</v>
      </c>
      <c r="F29" s="8">
        <f t="shared" si="2"/>
        <v>0</v>
      </c>
      <c r="G29" s="9"/>
      <c r="H29" s="9"/>
      <c r="I29" s="9"/>
      <c r="J29" s="9"/>
      <c r="K29" s="11"/>
      <c r="L29" s="11"/>
      <c r="M29" s="9"/>
      <c r="N29" s="9"/>
      <c r="O29" s="9"/>
      <c r="P29" s="9"/>
      <c r="Q29" s="11"/>
      <c r="R29" s="11"/>
      <c r="S29" s="9"/>
      <c r="T29" s="9"/>
      <c r="U29" s="9"/>
      <c r="V29" s="16"/>
      <c r="W29" s="47">
        <f t="shared" si="3"/>
        <v>0</v>
      </c>
      <c r="X29" s="47">
        <f t="shared" si="3"/>
        <v>0</v>
      </c>
      <c r="Y29" s="15"/>
      <c r="Z29" s="15"/>
      <c r="AA29" s="39"/>
      <c r="AB29" s="117"/>
      <c r="AC29" s="26"/>
      <c r="AD29" s="46" t="e">
        <f t="shared" si="4"/>
        <v>#DIV/0!</v>
      </c>
      <c r="AE29" s="25"/>
    </row>
    <row r="30" spans="2:31" ht="15.95" customHeight="1">
      <c r="B30" s="116"/>
      <c r="C30" s="24"/>
      <c r="D30" s="54" t="s">
        <v>38</v>
      </c>
      <c r="E30" s="8">
        <f t="shared" si="2"/>
        <v>0</v>
      </c>
      <c r="F30" s="8">
        <f t="shared" si="2"/>
        <v>0</v>
      </c>
      <c r="G30" s="9"/>
      <c r="H30" s="9"/>
      <c r="I30" s="9"/>
      <c r="J30" s="9"/>
      <c r="K30" s="11"/>
      <c r="L30" s="11"/>
      <c r="M30" s="9"/>
      <c r="N30" s="9"/>
      <c r="O30" s="9"/>
      <c r="P30" s="9"/>
      <c r="Q30" s="11"/>
      <c r="R30" s="11"/>
      <c r="S30" s="9"/>
      <c r="T30" s="9"/>
      <c r="U30" s="9"/>
      <c r="V30" s="16"/>
      <c r="W30" s="48">
        <f>(E30+G30+I30+K30+M30+O30+Q30+S30+U30)</f>
        <v>0</v>
      </c>
      <c r="X30" s="48">
        <f t="shared" si="3"/>
        <v>0</v>
      </c>
      <c r="Y30" s="15"/>
      <c r="Z30" s="15"/>
      <c r="AA30" s="39"/>
      <c r="AB30" s="117"/>
      <c r="AC30" s="26"/>
      <c r="AD30" s="46" t="e">
        <f t="shared" si="4"/>
        <v>#DIV/0!</v>
      </c>
      <c r="AE30" s="25"/>
    </row>
    <row r="31" spans="2:31" ht="15.95" customHeight="1">
      <c r="B31" s="116"/>
      <c r="C31" s="24"/>
      <c r="D31" s="53" t="s">
        <v>12</v>
      </c>
      <c r="E31" s="8">
        <f t="shared" si="2"/>
        <v>0</v>
      </c>
      <c r="F31" s="8">
        <f t="shared" si="2"/>
        <v>0</v>
      </c>
      <c r="G31" s="9"/>
      <c r="H31" s="9"/>
      <c r="I31" s="9"/>
      <c r="J31" s="9"/>
      <c r="K31" s="11"/>
      <c r="L31" s="11"/>
      <c r="M31" s="9"/>
      <c r="N31" s="9"/>
      <c r="O31" s="9"/>
      <c r="P31" s="9"/>
      <c r="Q31" s="11"/>
      <c r="R31" s="11"/>
      <c r="S31" s="9"/>
      <c r="T31" s="9"/>
      <c r="U31" s="9"/>
      <c r="V31" s="16"/>
      <c r="W31" s="47">
        <f>(E31+G31+I31+K31+M31+O31+Q31+S31+U31)</f>
        <v>0</v>
      </c>
      <c r="X31" s="47">
        <f>(F31+H31+J31+L31+N31+P31+R31+T31+V31)</f>
        <v>0</v>
      </c>
      <c r="Y31" s="15"/>
      <c r="Z31" s="15"/>
      <c r="AA31" s="39"/>
      <c r="AB31" s="117"/>
      <c r="AC31" s="26"/>
      <c r="AD31" s="46" t="e">
        <f t="shared" si="4"/>
        <v>#DIV/0!</v>
      </c>
      <c r="AE31" s="25"/>
    </row>
    <row r="32" spans="2:31" ht="15.95" customHeight="1">
      <c r="B32" s="116"/>
      <c r="C32" s="24"/>
      <c r="D32" s="53" t="s">
        <v>13</v>
      </c>
      <c r="E32" s="8">
        <f t="shared" si="2"/>
        <v>0</v>
      </c>
      <c r="F32" s="8">
        <f t="shared" si="2"/>
        <v>0</v>
      </c>
      <c r="G32" s="9"/>
      <c r="H32" s="9"/>
      <c r="I32" s="9"/>
      <c r="J32" s="9"/>
      <c r="K32" s="11"/>
      <c r="L32" s="11"/>
      <c r="M32" s="9"/>
      <c r="N32" s="9"/>
      <c r="O32" s="9"/>
      <c r="P32" s="9"/>
      <c r="Q32" s="11"/>
      <c r="R32" s="11"/>
      <c r="S32" s="9"/>
      <c r="T32" s="9"/>
      <c r="U32" s="9"/>
      <c r="V32" s="16"/>
      <c r="W32" s="47">
        <f>(E32+G32+I32+K32+M32+O32+Q32+S32+U32)</f>
        <v>0</v>
      </c>
      <c r="X32" s="47">
        <f>(F32+H32+J32+L32+N32+P32+R32+T32+V32)</f>
        <v>0</v>
      </c>
      <c r="Y32" s="15"/>
      <c r="Z32" s="15"/>
      <c r="AA32" s="39"/>
      <c r="AB32" s="117"/>
      <c r="AC32" s="26"/>
      <c r="AD32" s="46" t="e">
        <f t="shared" si="4"/>
        <v>#DIV/0!</v>
      </c>
      <c r="AE32" s="25"/>
    </row>
    <row r="33" spans="2:31" ht="15.95" customHeight="1">
      <c r="B33" s="116"/>
      <c r="C33" s="24"/>
      <c r="D33" s="53" t="s">
        <v>15</v>
      </c>
      <c r="E33" s="8">
        <f t="shared" si="2"/>
        <v>0</v>
      </c>
      <c r="F33" s="8">
        <f t="shared" si="2"/>
        <v>0</v>
      </c>
      <c r="G33" s="9"/>
      <c r="H33" s="9"/>
      <c r="I33" s="9"/>
      <c r="J33" s="9"/>
      <c r="K33" s="11"/>
      <c r="L33" s="11"/>
      <c r="M33" s="9"/>
      <c r="N33" s="9"/>
      <c r="O33" s="9"/>
      <c r="P33" s="9"/>
      <c r="Q33" s="11"/>
      <c r="R33" s="11"/>
      <c r="S33" s="9"/>
      <c r="T33" s="9"/>
      <c r="U33" s="9"/>
      <c r="V33" s="16"/>
      <c r="W33" s="47">
        <f t="shared" si="3"/>
        <v>0</v>
      </c>
      <c r="X33" s="48">
        <f t="shared" si="3"/>
        <v>0</v>
      </c>
      <c r="Y33" s="15"/>
      <c r="Z33" s="15"/>
      <c r="AA33" s="39"/>
      <c r="AB33" s="117"/>
      <c r="AC33" s="26"/>
      <c r="AD33" s="46" t="e">
        <f t="shared" si="4"/>
        <v>#DIV/0!</v>
      </c>
      <c r="AE33" s="27"/>
    </row>
    <row r="34" spans="2:31" ht="15.95" customHeight="1">
      <c r="B34" s="116"/>
      <c r="C34" s="24"/>
      <c r="D34" s="53" t="s">
        <v>16</v>
      </c>
      <c r="E34" s="8">
        <f t="shared" si="2"/>
        <v>0</v>
      </c>
      <c r="F34" s="8">
        <f t="shared" si="2"/>
        <v>0</v>
      </c>
      <c r="G34" s="9"/>
      <c r="H34" s="9"/>
      <c r="I34" s="9"/>
      <c r="J34" s="9"/>
      <c r="K34" s="11"/>
      <c r="L34" s="11"/>
      <c r="M34" s="9"/>
      <c r="N34" s="9"/>
      <c r="O34" s="9"/>
      <c r="P34" s="9"/>
      <c r="Q34" s="11"/>
      <c r="R34" s="11"/>
      <c r="S34" s="9"/>
      <c r="T34" s="9"/>
      <c r="U34" s="9"/>
      <c r="V34" s="16"/>
      <c r="W34" s="47">
        <f t="shared" si="3"/>
        <v>0</v>
      </c>
      <c r="X34" s="47">
        <f t="shared" si="3"/>
        <v>0</v>
      </c>
      <c r="Y34" s="15"/>
      <c r="Z34" s="15"/>
      <c r="AA34" s="39"/>
      <c r="AB34" s="117"/>
      <c r="AC34" s="26"/>
      <c r="AD34" s="46" t="e">
        <f t="shared" si="4"/>
        <v>#DIV/0!</v>
      </c>
    </row>
    <row r="35" spans="2:31" ht="15.95" customHeight="1">
      <c r="B35" s="116"/>
      <c r="C35" s="24"/>
      <c r="D35" s="53" t="s">
        <v>17</v>
      </c>
      <c r="E35" s="8">
        <f t="shared" si="2"/>
        <v>0</v>
      </c>
      <c r="F35" s="8">
        <f t="shared" si="2"/>
        <v>0</v>
      </c>
      <c r="G35" s="9"/>
      <c r="H35" s="9"/>
      <c r="I35" s="9"/>
      <c r="J35" s="9"/>
      <c r="K35" s="11"/>
      <c r="L35" s="11"/>
      <c r="M35" s="9"/>
      <c r="N35" s="9"/>
      <c r="O35" s="9"/>
      <c r="P35" s="9"/>
      <c r="Q35" s="11"/>
      <c r="R35" s="11"/>
      <c r="S35" s="9"/>
      <c r="T35" s="9"/>
      <c r="U35" s="9"/>
      <c r="V35" s="16"/>
      <c r="W35" s="48">
        <f t="shared" si="3"/>
        <v>0</v>
      </c>
      <c r="X35" s="48">
        <f t="shared" si="3"/>
        <v>0</v>
      </c>
      <c r="Y35" s="13"/>
      <c r="Z35" s="13"/>
      <c r="AA35" s="39"/>
      <c r="AB35" s="117"/>
      <c r="AC35" s="26"/>
      <c r="AD35" s="46" t="e">
        <f t="shared" si="4"/>
        <v>#DIV/0!</v>
      </c>
    </row>
    <row r="36" spans="2:31" ht="15.95" customHeight="1">
      <c r="B36" s="116"/>
      <c r="C36" s="24"/>
      <c r="D36" s="53" t="s">
        <v>18</v>
      </c>
      <c r="E36" s="8">
        <f t="shared" si="2"/>
        <v>0</v>
      </c>
      <c r="F36" s="8">
        <f t="shared" si="2"/>
        <v>0</v>
      </c>
      <c r="G36" s="9"/>
      <c r="H36" s="9"/>
      <c r="I36" s="9"/>
      <c r="J36" s="9"/>
      <c r="K36" s="11"/>
      <c r="L36" s="11"/>
      <c r="M36" s="9"/>
      <c r="N36" s="9"/>
      <c r="O36" s="9"/>
      <c r="P36" s="9"/>
      <c r="Q36" s="11"/>
      <c r="R36" s="11"/>
      <c r="S36" s="9"/>
      <c r="T36" s="9"/>
      <c r="U36" s="9"/>
      <c r="V36" s="16"/>
      <c r="W36" s="48">
        <f t="shared" si="3"/>
        <v>0</v>
      </c>
      <c r="X36" s="48">
        <f t="shared" si="3"/>
        <v>0</v>
      </c>
      <c r="Y36" s="13"/>
      <c r="Z36" s="13"/>
      <c r="AA36" s="39"/>
      <c r="AB36" s="117"/>
      <c r="AC36" s="26"/>
      <c r="AD36" s="46" t="e">
        <f t="shared" si="4"/>
        <v>#DIV/0!</v>
      </c>
    </row>
    <row r="37" spans="2:31" ht="15.95" customHeight="1">
      <c r="B37" s="116"/>
      <c r="C37" s="24"/>
      <c r="D37" s="53" t="s">
        <v>19</v>
      </c>
      <c r="E37" s="8">
        <f t="shared" si="2"/>
        <v>0</v>
      </c>
      <c r="F37" s="8">
        <f t="shared" si="2"/>
        <v>0</v>
      </c>
      <c r="G37" s="9"/>
      <c r="H37" s="9"/>
      <c r="I37" s="9"/>
      <c r="J37" s="9"/>
      <c r="K37" s="11"/>
      <c r="L37" s="11"/>
      <c r="M37" s="9"/>
      <c r="N37" s="9"/>
      <c r="O37" s="9"/>
      <c r="P37" s="9"/>
      <c r="Q37" s="11"/>
      <c r="R37" s="11"/>
      <c r="S37" s="9"/>
      <c r="T37" s="9"/>
      <c r="U37" s="9"/>
      <c r="V37" s="16"/>
      <c r="W37" s="47">
        <f t="shared" si="3"/>
        <v>0</v>
      </c>
      <c r="X37" s="47">
        <f t="shared" si="3"/>
        <v>0</v>
      </c>
      <c r="Y37" s="14"/>
      <c r="Z37" s="14"/>
      <c r="AA37" s="39"/>
      <c r="AB37" s="117"/>
      <c r="AC37" s="26"/>
      <c r="AD37" s="46" t="e">
        <f t="shared" si="4"/>
        <v>#DIV/0!</v>
      </c>
    </row>
    <row r="38" spans="2:31" ht="15.95" customHeight="1">
      <c r="B38" s="116"/>
      <c r="C38" s="24"/>
      <c r="D38" s="53" t="s">
        <v>20</v>
      </c>
      <c r="E38" s="8">
        <f t="shared" si="2"/>
        <v>0</v>
      </c>
      <c r="F38" s="8">
        <f t="shared" si="2"/>
        <v>0</v>
      </c>
      <c r="G38" s="9"/>
      <c r="H38" s="9"/>
      <c r="I38" s="9"/>
      <c r="J38" s="9"/>
      <c r="K38" s="11"/>
      <c r="L38" s="11"/>
      <c r="M38" s="9"/>
      <c r="N38" s="9"/>
      <c r="O38" s="9"/>
      <c r="P38" s="9"/>
      <c r="Q38" s="11"/>
      <c r="R38" s="11"/>
      <c r="S38" s="9"/>
      <c r="T38" s="9"/>
      <c r="U38" s="9"/>
      <c r="V38" s="16"/>
      <c r="W38" s="47">
        <f t="shared" si="3"/>
        <v>0</v>
      </c>
      <c r="X38" s="47">
        <f t="shared" si="3"/>
        <v>0</v>
      </c>
      <c r="Y38" s="15"/>
      <c r="Z38" s="15"/>
      <c r="AA38" s="39"/>
      <c r="AB38" s="117"/>
      <c r="AC38" s="26"/>
      <c r="AD38" s="46" t="e">
        <f t="shared" si="4"/>
        <v>#DIV/0!</v>
      </c>
    </row>
    <row r="39" spans="2:31" ht="15.95" customHeight="1">
      <c r="B39" s="116"/>
      <c r="C39" s="24"/>
      <c r="D39" s="53" t="s">
        <v>21</v>
      </c>
      <c r="E39" s="8">
        <f t="shared" si="2"/>
        <v>0</v>
      </c>
      <c r="F39" s="8">
        <f t="shared" si="2"/>
        <v>0</v>
      </c>
      <c r="G39" s="9"/>
      <c r="H39" s="9"/>
      <c r="I39" s="9"/>
      <c r="J39" s="9"/>
      <c r="K39" s="11"/>
      <c r="L39" s="11"/>
      <c r="M39" s="9"/>
      <c r="N39" s="9"/>
      <c r="O39" s="9"/>
      <c r="P39" s="9"/>
      <c r="Q39" s="11"/>
      <c r="R39" s="11"/>
      <c r="S39" s="9"/>
      <c r="T39" s="9"/>
      <c r="U39" s="9"/>
      <c r="V39" s="16"/>
      <c r="W39" s="47">
        <f t="shared" si="3"/>
        <v>0</v>
      </c>
      <c r="X39" s="47">
        <f t="shared" si="3"/>
        <v>0</v>
      </c>
      <c r="Y39" s="15"/>
      <c r="Z39" s="15"/>
      <c r="AA39" s="39"/>
      <c r="AB39" s="117"/>
      <c r="AC39" s="26"/>
      <c r="AD39" s="46" t="e">
        <f t="shared" si="4"/>
        <v>#DIV/0!</v>
      </c>
    </row>
    <row r="40" spans="2:31" ht="15.95" customHeight="1" thickBot="1">
      <c r="B40" s="116"/>
      <c r="C40" s="24"/>
      <c r="D40" s="55" t="s">
        <v>22</v>
      </c>
      <c r="E40" s="8">
        <f>(Y20)</f>
        <v>0</v>
      </c>
      <c r="F40" s="8">
        <f>(Z20)</f>
        <v>0</v>
      </c>
      <c r="G40" s="11"/>
      <c r="H40" s="11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7"/>
      <c r="W40" s="47">
        <f t="shared" si="3"/>
        <v>0</v>
      </c>
      <c r="X40" s="47">
        <f t="shared" si="3"/>
        <v>0</v>
      </c>
      <c r="Y40" s="15"/>
      <c r="Z40" s="15"/>
      <c r="AA40" s="39"/>
      <c r="AB40" s="117"/>
      <c r="AC40" s="26"/>
      <c r="AD40" s="46" t="e">
        <f t="shared" si="4"/>
        <v>#DIV/0!</v>
      </c>
    </row>
    <row r="41" spans="2:31" ht="15.75" thickBot="1">
      <c r="B41" s="116"/>
      <c r="C41" s="24"/>
      <c r="D41" s="31" t="s">
        <v>23</v>
      </c>
      <c r="E41" s="96">
        <f>+(E21+G21+I21+K21+M21+O21+Q21+S21+U21+W21)</f>
        <v>0</v>
      </c>
      <c r="F41" s="32">
        <f>+(F21+H21+J21+L21+N21+P21+R21+T21+V21+X21)</f>
        <v>0</v>
      </c>
      <c r="G41" s="96">
        <f>SUM(G27:G40)</f>
        <v>0</v>
      </c>
      <c r="H41" s="96">
        <f t="shared" ref="H41:V41" si="5">SUM(H27:H40)</f>
        <v>0</v>
      </c>
      <c r="I41" s="96">
        <f t="shared" si="5"/>
        <v>0</v>
      </c>
      <c r="J41" s="96">
        <f t="shared" si="5"/>
        <v>0</v>
      </c>
      <c r="K41" s="96">
        <f t="shared" si="5"/>
        <v>0</v>
      </c>
      <c r="L41" s="96">
        <f t="shared" si="5"/>
        <v>0</v>
      </c>
      <c r="M41" s="96">
        <f t="shared" si="5"/>
        <v>0</v>
      </c>
      <c r="N41" s="96">
        <f t="shared" si="5"/>
        <v>0</v>
      </c>
      <c r="O41" s="96">
        <f t="shared" si="5"/>
        <v>0</v>
      </c>
      <c r="P41" s="96">
        <f t="shared" si="5"/>
        <v>0</v>
      </c>
      <c r="Q41" s="96">
        <f t="shared" si="5"/>
        <v>0</v>
      </c>
      <c r="R41" s="96">
        <f t="shared" si="5"/>
        <v>0</v>
      </c>
      <c r="S41" s="96">
        <f t="shared" si="5"/>
        <v>0</v>
      </c>
      <c r="T41" s="96">
        <f t="shared" si="5"/>
        <v>0</v>
      </c>
      <c r="U41" s="96">
        <f t="shared" si="5"/>
        <v>0</v>
      </c>
      <c r="V41" s="96">
        <f t="shared" si="5"/>
        <v>0</v>
      </c>
      <c r="W41" s="99">
        <f>SUM(W27:W40)</f>
        <v>0</v>
      </c>
      <c r="X41" s="99">
        <f>SUM(X27:X40)</f>
        <v>0</v>
      </c>
      <c r="Y41" s="13"/>
      <c r="Z41" s="13"/>
      <c r="AA41" s="13"/>
      <c r="AB41" s="117"/>
      <c r="AC41" s="26"/>
      <c r="AD41" s="42"/>
    </row>
    <row r="42" spans="2:31" ht="15.75" thickBot="1">
      <c r="B42" s="116"/>
      <c r="C42" s="24"/>
      <c r="D42" s="33" t="s">
        <v>34</v>
      </c>
      <c r="E42" s="131" t="e">
        <f>+(F41/E41)</f>
        <v>#DIV/0!</v>
      </c>
      <c r="F42" s="132"/>
      <c r="G42" s="131" t="e">
        <f>+(H41/G41)</f>
        <v>#DIV/0!</v>
      </c>
      <c r="H42" s="132"/>
      <c r="I42" s="131" t="e">
        <f>+(J41/I41)</f>
        <v>#DIV/0!</v>
      </c>
      <c r="J42" s="132"/>
      <c r="K42" s="131" t="e">
        <f>+(L41/K41)</f>
        <v>#DIV/0!</v>
      </c>
      <c r="L42" s="132"/>
      <c r="M42" s="131" t="e">
        <f>+(N41/M41)</f>
        <v>#DIV/0!</v>
      </c>
      <c r="N42" s="132"/>
      <c r="O42" s="131" t="e">
        <f>+(P41/O41)</f>
        <v>#DIV/0!</v>
      </c>
      <c r="P42" s="132"/>
      <c r="Q42" s="131" t="e">
        <f>+(R41/Q41)</f>
        <v>#DIV/0!</v>
      </c>
      <c r="R42" s="132"/>
      <c r="S42" s="131" t="e">
        <f>+(T41/S41)</f>
        <v>#DIV/0!</v>
      </c>
      <c r="T42" s="132"/>
      <c r="U42" s="131" t="e">
        <f>+(V41/U41)</f>
        <v>#DIV/0!</v>
      </c>
      <c r="V42" s="132"/>
      <c r="W42" s="160" t="e">
        <f>+(X41/W41)</f>
        <v>#DIV/0!</v>
      </c>
      <c r="X42" s="166"/>
      <c r="Y42" s="13"/>
      <c r="Z42" s="13"/>
      <c r="AA42" s="13"/>
      <c r="AB42" s="117"/>
      <c r="AC42" s="26"/>
    </row>
    <row r="43" spans="2:31">
      <c r="B43" s="116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7"/>
      <c r="AC43" s="26"/>
    </row>
    <row r="44" spans="2:31">
      <c r="B44" s="116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7"/>
      <c r="AC44" s="2"/>
    </row>
    <row r="45" spans="2:31">
      <c r="B45" s="11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7"/>
      <c r="AC45" s="2"/>
    </row>
    <row r="46" spans="2:31">
      <c r="B46" s="116"/>
      <c r="AB46" s="117"/>
    </row>
    <row r="47" spans="2:31">
      <c r="B47" s="116"/>
      <c r="AB47" s="117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AB1:AB47"/>
    <mergeCell ref="D2:Z2"/>
    <mergeCell ref="D4:D6"/>
    <mergeCell ref="Y4:Z5"/>
    <mergeCell ref="E5:F5"/>
    <mergeCell ref="G5:H5"/>
    <mergeCell ref="I5:J5"/>
    <mergeCell ref="K5:L5"/>
    <mergeCell ref="M5:N5"/>
    <mergeCell ref="E22:F22"/>
    <mergeCell ref="B1:B47"/>
    <mergeCell ref="U22:V22"/>
    <mergeCell ref="D24:D26"/>
    <mergeCell ref="E24:F25"/>
    <mergeCell ref="E4:X4"/>
    <mergeCell ref="U25:V25"/>
    <mergeCell ref="G24:V24"/>
    <mergeCell ref="W22:X22"/>
    <mergeCell ref="W24:X25"/>
    <mergeCell ref="G25:H25"/>
    <mergeCell ref="Y22:Z22"/>
    <mergeCell ref="O5:P5"/>
    <mergeCell ref="Q5:R5"/>
    <mergeCell ref="S5:T5"/>
    <mergeCell ref="U5:V5"/>
    <mergeCell ref="W5:X5"/>
    <mergeCell ref="O22:P22"/>
    <mergeCell ref="Q22:R22"/>
    <mergeCell ref="S22:T22"/>
    <mergeCell ref="Q42:R42"/>
    <mergeCell ref="S42:T42"/>
    <mergeCell ref="U42:V42"/>
    <mergeCell ref="I25:J25"/>
    <mergeCell ref="K25:L25"/>
    <mergeCell ref="W42:X42"/>
    <mergeCell ref="M42:N42"/>
    <mergeCell ref="M25:N25"/>
    <mergeCell ref="Q25:R25"/>
    <mergeCell ref="S25:T25"/>
    <mergeCell ref="E42:F42"/>
    <mergeCell ref="G42:H42"/>
    <mergeCell ref="I42:J42"/>
    <mergeCell ref="G22:H22"/>
    <mergeCell ref="O42:P42"/>
    <mergeCell ref="O25:P25"/>
    <mergeCell ref="I22:J22"/>
    <mergeCell ref="K22:L22"/>
    <mergeCell ref="M22:N22"/>
    <mergeCell ref="K42:L42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1:U49"/>
  <sheetViews>
    <sheetView topLeftCell="C1" zoomScale="80" zoomScaleNormal="80" workbookViewId="0">
      <selection activeCell="T8" sqref="T8:T21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72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 ht="15">
      <c r="B8" s="117"/>
      <c r="Q8" s="146"/>
      <c r="S8" s="68" t="s">
        <v>10</v>
      </c>
      <c r="T8" s="47"/>
    </row>
    <row r="9" spans="2:21" ht="15">
      <c r="B9" s="117"/>
      <c r="Q9" s="146"/>
      <c r="S9" s="69" t="s">
        <v>11</v>
      </c>
      <c r="T9" s="47"/>
    </row>
    <row r="10" spans="2:21" ht="15">
      <c r="B10" s="117"/>
      <c r="Q10" s="146"/>
      <c r="S10" s="69" t="s">
        <v>14</v>
      </c>
      <c r="T10" s="47"/>
    </row>
    <row r="11" spans="2:21" ht="15">
      <c r="B11" s="117"/>
      <c r="Q11" s="146"/>
      <c r="S11" s="70" t="s">
        <v>38</v>
      </c>
      <c r="T11" s="48"/>
    </row>
    <row r="12" spans="2:21" ht="15">
      <c r="B12" s="117"/>
      <c r="Q12" s="146"/>
      <c r="S12" s="69" t="s">
        <v>12</v>
      </c>
      <c r="T12" s="47"/>
    </row>
    <row r="13" spans="2:21" ht="15">
      <c r="B13" s="117"/>
      <c r="Q13" s="146"/>
      <c r="S13" s="69" t="s">
        <v>13</v>
      </c>
      <c r="T13" s="47"/>
    </row>
    <row r="14" spans="2:21" ht="15">
      <c r="B14" s="117"/>
      <c r="Q14" s="146"/>
      <c r="S14" s="69" t="s">
        <v>15</v>
      </c>
      <c r="T14" s="47"/>
    </row>
    <row r="15" spans="2:21" ht="15">
      <c r="B15" s="117"/>
      <c r="Q15" s="146"/>
      <c r="S15" s="69" t="s">
        <v>16</v>
      </c>
      <c r="T15" s="47"/>
    </row>
    <row r="16" spans="2:21" ht="15">
      <c r="B16" s="117"/>
      <c r="Q16" s="146"/>
      <c r="S16" s="69" t="s">
        <v>17</v>
      </c>
      <c r="T16" s="48"/>
    </row>
    <row r="17" spans="2:21" ht="15">
      <c r="B17" s="117"/>
      <c r="Q17" s="146"/>
      <c r="S17" s="69" t="s">
        <v>18</v>
      </c>
      <c r="T17" s="48"/>
    </row>
    <row r="18" spans="2:21" ht="15">
      <c r="B18" s="117"/>
      <c r="Q18" s="146"/>
      <c r="S18" s="69" t="s">
        <v>19</v>
      </c>
      <c r="T18" s="47"/>
    </row>
    <row r="19" spans="2:21" ht="15">
      <c r="B19" s="117"/>
      <c r="Q19" s="146"/>
      <c r="S19" s="69" t="s">
        <v>20</v>
      </c>
      <c r="T19" s="47"/>
    </row>
    <row r="20" spans="2:21" ht="15">
      <c r="B20" s="117"/>
      <c r="Q20" s="146"/>
      <c r="S20" s="69" t="s">
        <v>21</v>
      </c>
      <c r="T20" s="47"/>
    </row>
    <row r="21" spans="2:21" ht="15.75" thickBot="1">
      <c r="B21" s="117"/>
      <c r="Q21" s="146"/>
      <c r="S21" s="71" t="s">
        <v>22</v>
      </c>
      <c r="T21" s="47"/>
    </row>
    <row r="22" spans="2:21">
      <c r="B22" s="117"/>
      <c r="Q22" s="146"/>
      <c r="S22" s="4"/>
      <c r="T22" s="6">
        <f>SUM(T8:T21)</f>
        <v>0</v>
      </c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47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B1:AE89"/>
  <sheetViews>
    <sheetView zoomScale="80" zoomScaleNormal="80" workbookViewId="0">
      <selection activeCell="G24" sqref="G24:V24"/>
    </sheetView>
  </sheetViews>
  <sheetFormatPr baseColWidth="10" defaultRowHeight="12.75"/>
  <cols>
    <col min="1" max="1" width="1" customWidth="1"/>
    <col min="2" max="2" width="9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140625" style="25" customWidth="1"/>
    <col min="24" max="24" width="7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6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7" t="s">
        <v>39</v>
      </c>
      <c r="AC1" s="26"/>
    </row>
    <row r="2" spans="2:29" ht="15.75">
      <c r="B2" s="116"/>
      <c r="C2" s="24"/>
      <c r="D2" s="118" t="s">
        <v>73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2"/>
      <c r="AB2" s="117"/>
      <c r="AC2" s="26"/>
    </row>
    <row r="3" spans="2:29" ht="16.5" thickBot="1">
      <c r="B3" s="116"/>
      <c r="C3" s="24"/>
      <c r="D3" s="29"/>
      <c r="E3" s="2"/>
      <c r="F3" s="2"/>
      <c r="G3" s="2"/>
      <c r="H3" s="2"/>
      <c r="I3" s="2"/>
      <c r="J3" s="2"/>
      <c r="K3" s="2"/>
      <c r="L3" s="2"/>
      <c r="M3" s="95"/>
      <c r="N3" s="95"/>
      <c r="O3" s="95"/>
      <c r="P3" s="9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7"/>
      <c r="AC3" s="26"/>
    </row>
    <row r="4" spans="2:29" ht="13.5" thickBot="1">
      <c r="B4" s="116"/>
      <c r="C4" s="24"/>
      <c r="D4" s="148" t="s">
        <v>0</v>
      </c>
      <c r="E4" s="113" t="s">
        <v>52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51" t="s">
        <v>36</v>
      </c>
      <c r="Z4" s="152"/>
      <c r="AA4" s="2"/>
      <c r="AB4" s="117"/>
      <c r="AC4" s="26"/>
    </row>
    <row r="5" spans="2:29" ht="13.5" thickBot="1">
      <c r="B5" s="116"/>
      <c r="C5" s="24"/>
      <c r="D5" s="161"/>
      <c r="E5" s="126" t="s">
        <v>44</v>
      </c>
      <c r="F5" s="127"/>
      <c r="G5" s="128" t="s">
        <v>1</v>
      </c>
      <c r="H5" s="127"/>
      <c r="I5" s="128" t="s">
        <v>2</v>
      </c>
      <c r="J5" s="127"/>
      <c r="K5" s="128" t="s">
        <v>4</v>
      </c>
      <c r="L5" s="127"/>
      <c r="M5" s="128" t="s">
        <v>3</v>
      </c>
      <c r="N5" s="127"/>
      <c r="O5" s="128" t="s">
        <v>5</v>
      </c>
      <c r="P5" s="127"/>
      <c r="Q5" s="129" t="s">
        <v>6</v>
      </c>
      <c r="R5" s="130"/>
      <c r="S5" s="129" t="s">
        <v>7</v>
      </c>
      <c r="T5" s="130"/>
      <c r="U5" s="128" t="s">
        <v>9</v>
      </c>
      <c r="V5" s="127"/>
      <c r="W5" s="128" t="s">
        <v>8</v>
      </c>
      <c r="X5" s="163"/>
      <c r="Y5" s="153"/>
      <c r="Z5" s="154"/>
      <c r="AA5" s="2"/>
      <c r="AB5" s="117"/>
      <c r="AC5" s="26"/>
    </row>
    <row r="6" spans="2:29" ht="13.5" thickBot="1">
      <c r="B6" s="116"/>
      <c r="C6" s="24"/>
      <c r="D6" s="162"/>
      <c r="E6" s="102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101" t="s">
        <v>33</v>
      </c>
      <c r="Y6" s="50" t="s">
        <v>32</v>
      </c>
      <c r="Z6" s="50" t="s">
        <v>33</v>
      </c>
      <c r="AA6" s="2"/>
      <c r="AB6" s="117"/>
      <c r="AC6" s="26"/>
    </row>
    <row r="7" spans="2:29" ht="15.95" customHeight="1">
      <c r="B7" s="116"/>
      <c r="C7" s="24"/>
      <c r="D7" s="52" t="s">
        <v>10</v>
      </c>
      <c r="E7" s="8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7"/>
      <c r="Y7" s="58">
        <f t="shared" ref="Y7:Z20" si="0">(E7+G7+I7+K7+M7+O7+Q7+S7+U7+W7)</f>
        <v>0</v>
      </c>
      <c r="Z7" s="59">
        <f t="shared" si="0"/>
        <v>0</v>
      </c>
      <c r="AA7" s="2"/>
      <c r="AB7" s="117"/>
      <c r="AC7" s="26"/>
    </row>
    <row r="8" spans="2:29" ht="15.95" customHeight="1">
      <c r="B8" s="116"/>
      <c r="C8" s="24"/>
      <c r="D8" s="53" t="s">
        <v>11</v>
      </c>
      <c r="E8" s="10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58">
        <f t="shared" si="0"/>
        <v>0</v>
      </c>
      <c r="Z8" s="59">
        <f t="shared" si="0"/>
        <v>0</v>
      </c>
      <c r="AA8" s="2"/>
      <c r="AB8" s="117"/>
      <c r="AC8" s="26"/>
    </row>
    <row r="9" spans="2:29" ht="15.95" customHeight="1">
      <c r="B9" s="116"/>
      <c r="C9" s="24"/>
      <c r="D9" s="53" t="s">
        <v>14</v>
      </c>
      <c r="E9" s="10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6"/>
      <c r="Y9" s="58">
        <f t="shared" si="0"/>
        <v>0</v>
      </c>
      <c r="Z9" s="59">
        <f t="shared" si="0"/>
        <v>0</v>
      </c>
      <c r="AA9" s="2"/>
      <c r="AB9" s="117"/>
      <c r="AC9" s="26"/>
    </row>
    <row r="10" spans="2:29" ht="15.95" customHeight="1">
      <c r="B10" s="116"/>
      <c r="C10" s="24"/>
      <c r="D10" s="53" t="s">
        <v>38</v>
      </c>
      <c r="E10" s="10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6"/>
      <c r="Y10" s="58">
        <f t="shared" si="0"/>
        <v>0</v>
      </c>
      <c r="Z10" s="59">
        <f t="shared" si="0"/>
        <v>0</v>
      </c>
      <c r="AA10" s="2"/>
      <c r="AB10" s="117"/>
      <c r="AC10" s="26"/>
    </row>
    <row r="11" spans="2:29" ht="15.95" customHeight="1">
      <c r="B11" s="116"/>
      <c r="C11" s="24"/>
      <c r="D11" s="53" t="s">
        <v>12</v>
      </c>
      <c r="E11" s="10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6"/>
      <c r="Y11" s="58">
        <f>(E11+G11+I11+K11+M11+O11+Q11+S11+U11+W11)</f>
        <v>0</v>
      </c>
      <c r="Z11" s="59">
        <f>(F11+H11+J11+L11+N11+P11+R11+T11+V11+X11)</f>
        <v>0</v>
      </c>
      <c r="AA11" s="2"/>
      <c r="AB11" s="117"/>
      <c r="AC11" s="26"/>
    </row>
    <row r="12" spans="2:29" ht="15.95" customHeight="1">
      <c r="B12" s="116"/>
      <c r="C12" s="24"/>
      <c r="D12" s="53" t="s">
        <v>13</v>
      </c>
      <c r="E12" s="10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6"/>
      <c r="Y12" s="58">
        <f>(E12+G12+I12+K12+M12+O12+Q12+S12+U12+W12)</f>
        <v>0</v>
      </c>
      <c r="Z12" s="59">
        <f>(F12+H12+J12+L12+N12+P12+R12+T12+V12+X12)</f>
        <v>0</v>
      </c>
      <c r="AA12" s="2"/>
      <c r="AB12" s="117"/>
      <c r="AC12" s="26"/>
    </row>
    <row r="13" spans="2:29" ht="15.95" customHeight="1">
      <c r="B13" s="116"/>
      <c r="C13" s="24"/>
      <c r="D13" s="53" t="s">
        <v>15</v>
      </c>
      <c r="E13" s="10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6"/>
      <c r="Y13" s="58">
        <f t="shared" si="0"/>
        <v>0</v>
      </c>
      <c r="Z13" s="59">
        <f t="shared" si="0"/>
        <v>0</v>
      </c>
      <c r="AA13" s="2"/>
      <c r="AB13" s="117"/>
      <c r="AC13" s="26"/>
    </row>
    <row r="14" spans="2:29" ht="15.95" customHeight="1">
      <c r="B14" s="116"/>
      <c r="C14" s="24"/>
      <c r="D14" s="53" t="s">
        <v>16</v>
      </c>
      <c r="E14" s="10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6"/>
      <c r="Y14" s="58">
        <f t="shared" si="0"/>
        <v>0</v>
      </c>
      <c r="Z14" s="59">
        <f t="shared" si="0"/>
        <v>0</v>
      </c>
      <c r="AA14" s="2"/>
      <c r="AB14" s="117"/>
      <c r="AC14" s="26"/>
    </row>
    <row r="15" spans="2:29" ht="15.95" customHeight="1">
      <c r="B15" s="116"/>
      <c r="C15" s="24"/>
      <c r="D15" s="53" t="s">
        <v>17</v>
      </c>
      <c r="E15" s="10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6"/>
      <c r="Y15" s="58">
        <f t="shared" si="0"/>
        <v>0</v>
      </c>
      <c r="Z15" s="59">
        <f t="shared" si="0"/>
        <v>0</v>
      </c>
      <c r="AA15" s="2"/>
      <c r="AB15" s="117"/>
      <c r="AC15" s="26"/>
    </row>
    <row r="16" spans="2:29" ht="15.95" customHeight="1">
      <c r="B16" s="116"/>
      <c r="C16" s="24"/>
      <c r="D16" s="53" t="s">
        <v>18</v>
      </c>
      <c r="E16" s="10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6"/>
      <c r="Y16" s="58">
        <f t="shared" si="0"/>
        <v>0</v>
      </c>
      <c r="Z16" s="59">
        <f t="shared" si="0"/>
        <v>0</v>
      </c>
      <c r="AA16" s="2"/>
      <c r="AB16" s="117"/>
      <c r="AC16" s="26"/>
    </row>
    <row r="17" spans="2:31" ht="15.95" customHeight="1">
      <c r="B17" s="116"/>
      <c r="C17" s="24"/>
      <c r="D17" s="53" t="s">
        <v>19</v>
      </c>
      <c r="E17" s="10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6"/>
      <c r="Y17" s="58">
        <f t="shared" si="0"/>
        <v>0</v>
      </c>
      <c r="Z17" s="59">
        <f t="shared" si="0"/>
        <v>0</v>
      </c>
      <c r="AA17" s="2"/>
      <c r="AB17" s="117"/>
      <c r="AC17" s="26"/>
    </row>
    <row r="18" spans="2:31" ht="15.95" customHeight="1">
      <c r="B18" s="116"/>
      <c r="C18" s="24"/>
      <c r="D18" s="53" t="s">
        <v>20</v>
      </c>
      <c r="E18" s="10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6"/>
      <c r="Y18" s="58">
        <f t="shared" si="0"/>
        <v>0</v>
      </c>
      <c r="Z18" s="59">
        <f t="shared" si="0"/>
        <v>0</v>
      </c>
      <c r="AA18" s="2"/>
      <c r="AB18" s="117"/>
      <c r="AC18" s="26"/>
    </row>
    <row r="19" spans="2:31" ht="15.95" customHeight="1">
      <c r="B19" s="116"/>
      <c r="C19" s="24"/>
      <c r="D19" s="53" t="s">
        <v>21</v>
      </c>
      <c r="E19" s="10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6"/>
      <c r="Y19" s="58">
        <f t="shared" si="0"/>
        <v>0</v>
      </c>
      <c r="Z19" s="59">
        <f t="shared" si="0"/>
        <v>0</v>
      </c>
      <c r="AA19" s="2"/>
      <c r="AB19" s="117"/>
      <c r="AC19" s="26"/>
    </row>
    <row r="20" spans="2:31" ht="15.95" customHeight="1" thickBot="1">
      <c r="B20" s="116"/>
      <c r="C20" s="24"/>
      <c r="D20" s="55" t="s">
        <v>22</v>
      </c>
      <c r="E20" s="18"/>
      <c r="F20" s="19"/>
      <c r="G20" s="18"/>
      <c r="H20" s="19"/>
      <c r="I20" s="19"/>
      <c r="J20" s="19"/>
      <c r="K20" s="9"/>
      <c r="L20" s="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6"/>
      <c r="Y20" s="58">
        <f t="shared" si="0"/>
        <v>0</v>
      </c>
      <c r="Z20" s="59">
        <f t="shared" si="0"/>
        <v>0</v>
      </c>
      <c r="AA20" s="2"/>
      <c r="AB20" s="117"/>
      <c r="AC20" s="26"/>
    </row>
    <row r="21" spans="2:31" ht="15.75" thickBot="1">
      <c r="B21" s="116"/>
      <c r="C21" s="24"/>
      <c r="D21" s="31" t="s">
        <v>23</v>
      </c>
      <c r="E21" s="32">
        <f>E7+E8+E9+E10+E11+E12+E13+E14+E15+E16+E17+E18+E19+E20</f>
        <v>0</v>
      </c>
      <c r="F21" s="32">
        <f t="shared" ref="F21:X21" si="1">F7+F8+F9+F10+F11+F12+F13+F14+F15+F16+F17+F18+F19+F20</f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32">
        <f t="shared" si="1"/>
        <v>0</v>
      </c>
      <c r="P21" s="32">
        <f t="shared" si="1"/>
        <v>0</v>
      </c>
      <c r="Q21" s="32">
        <f t="shared" si="1"/>
        <v>0</v>
      </c>
      <c r="R21" s="32">
        <f t="shared" si="1"/>
        <v>0</v>
      </c>
      <c r="S21" s="32">
        <f t="shared" si="1"/>
        <v>0</v>
      </c>
      <c r="T21" s="32">
        <f t="shared" si="1"/>
        <v>0</v>
      </c>
      <c r="U21" s="32">
        <f t="shared" si="1"/>
        <v>0</v>
      </c>
      <c r="V21" s="32">
        <f t="shared" si="1"/>
        <v>0</v>
      </c>
      <c r="W21" s="32">
        <f t="shared" si="1"/>
        <v>0</v>
      </c>
      <c r="X21" s="32">
        <f t="shared" si="1"/>
        <v>0</v>
      </c>
      <c r="Y21" s="103">
        <f>SUM(Y7:Y20)</f>
        <v>0</v>
      </c>
      <c r="Z21" s="51">
        <f>SUM(Z7:Z20)</f>
        <v>0</v>
      </c>
      <c r="AA21" s="2"/>
      <c r="AB21" s="117"/>
      <c r="AC21" s="26"/>
    </row>
    <row r="22" spans="2:31" ht="15.75" thickBot="1">
      <c r="B22" s="116"/>
      <c r="C22" s="24"/>
      <c r="D22" s="33" t="s">
        <v>34</v>
      </c>
      <c r="E22" s="131" t="e">
        <f>+(F21/E21)</f>
        <v>#DIV/0!</v>
      </c>
      <c r="F22" s="132"/>
      <c r="G22" s="131" t="e">
        <f>+(H21/G21)</f>
        <v>#DIV/0!</v>
      </c>
      <c r="H22" s="132"/>
      <c r="I22" s="131" t="e">
        <f>+(J21/I21)</f>
        <v>#DIV/0!</v>
      </c>
      <c r="J22" s="132"/>
      <c r="K22" s="131" t="e">
        <f>+(L21/K21)</f>
        <v>#DIV/0!</v>
      </c>
      <c r="L22" s="132"/>
      <c r="M22" s="131" t="e">
        <f>+(N21/M21)</f>
        <v>#DIV/0!</v>
      </c>
      <c r="N22" s="132"/>
      <c r="O22" s="131" t="e">
        <f>+(P21/O21)</f>
        <v>#DIV/0!</v>
      </c>
      <c r="P22" s="132"/>
      <c r="Q22" s="131" t="e">
        <f>+(R21/Q21)</f>
        <v>#DIV/0!</v>
      </c>
      <c r="R22" s="132"/>
      <c r="S22" s="131" t="e">
        <f>+(T21/S21)</f>
        <v>#DIV/0!</v>
      </c>
      <c r="T22" s="132"/>
      <c r="U22" s="131" t="e">
        <f>+(V21/U21)</f>
        <v>#DIV/0!</v>
      </c>
      <c r="V22" s="132"/>
      <c r="W22" s="131" t="e">
        <f>+(X21/W21)</f>
        <v>#DIV/0!</v>
      </c>
      <c r="X22" s="164"/>
      <c r="Y22" s="165" t="e">
        <f>+(Z21/Y21)</f>
        <v>#DIV/0!</v>
      </c>
      <c r="Z22" s="132"/>
      <c r="AA22" s="2"/>
      <c r="AB22" s="117"/>
      <c r="AC22" s="26"/>
    </row>
    <row r="23" spans="2:31" ht="13.5" thickBot="1">
      <c r="B23" s="116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7"/>
      <c r="AC23" s="26"/>
    </row>
    <row r="24" spans="2:31" ht="13.5" thickBot="1">
      <c r="B24" s="116"/>
      <c r="C24" s="24"/>
      <c r="D24" s="148" t="s">
        <v>0</v>
      </c>
      <c r="E24" s="139" t="s">
        <v>37</v>
      </c>
      <c r="F24" s="140"/>
      <c r="G24" s="113" t="s">
        <v>52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51" t="s">
        <v>23</v>
      </c>
      <c r="X24" s="152"/>
      <c r="Y24" s="15"/>
      <c r="Z24" s="15"/>
      <c r="AA24" s="15"/>
      <c r="AB24" s="117"/>
      <c r="AC24" s="26"/>
    </row>
    <row r="25" spans="2:31" ht="13.5" thickBot="1">
      <c r="B25" s="116"/>
      <c r="C25" s="24"/>
      <c r="D25" s="161"/>
      <c r="E25" s="141"/>
      <c r="F25" s="142"/>
      <c r="G25" s="137" t="s">
        <v>25</v>
      </c>
      <c r="H25" s="138"/>
      <c r="I25" s="137" t="s">
        <v>24</v>
      </c>
      <c r="J25" s="138"/>
      <c r="K25" s="137" t="s">
        <v>26</v>
      </c>
      <c r="L25" s="138"/>
      <c r="M25" s="137" t="s">
        <v>27</v>
      </c>
      <c r="N25" s="138"/>
      <c r="O25" s="137" t="s">
        <v>28</v>
      </c>
      <c r="P25" s="138"/>
      <c r="Q25" s="137" t="s">
        <v>29</v>
      </c>
      <c r="R25" s="138"/>
      <c r="S25" s="137" t="s">
        <v>30</v>
      </c>
      <c r="T25" s="138"/>
      <c r="U25" s="137" t="s">
        <v>31</v>
      </c>
      <c r="V25" s="144"/>
      <c r="W25" s="153"/>
      <c r="X25" s="154"/>
      <c r="Y25" s="15"/>
      <c r="Z25" s="15"/>
      <c r="AA25" s="15"/>
      <c r="AB25" s="117"/>
      <c r="AC25" s="26"/>
    </row>
    <row r="26" spans="2:31" ht="13.5" thickBot="1">
      <c r="B26" s="116"/>
      <c r="C26" s="24"/>
      <c r="D26" s="162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101" t="s">
        <v>33</v>
      </c>
      <c r="W26" s="50" t="s">
        <v>32</v>
      </c>
      <c r="X26" s="50" t="s">
        <v>33</v>
      </c>
      <c r="Y26" s="15"/>
      <c r="Z26" s="15"/>
      <c r="AA26" s="15"/>
      <c r="AB26" s="117"/>
      <c r="AC26" s="26"/>
    </row>
    <row r="27" spans="2:31" ht="15.95" customHeight="1">
      <c r="B27" s="116"/>
      <c r="C27" s="24"/>
      <c r="D27" s="52" t="s">
        <v>10</v>
      </c>
      <c r="E27" s="8">
        <f t="shared" ref="E27:F39" si="2">(Y7)</f>
        <v>0</v>
      </c>
      <c r="F27" s="8">
        <f t="shared" si="2"/>
        <v>0</v>
      </c>
      <c r="G27" s="7"/>
      <c r="H27" s="7"/>
      <c r="I27" s="7"/>
      <c r="J27" s="7"/>
      <c r="K27" s="11"/>
      <c r="L27" s="11"/>
      <c r="M27" s="7"/>
      <c r="N27" s="7"/>
      <c r="O27" s="7"/>
      <c r="P27" s="7"/>
      <c r="Q27" s="11"/>
      <c r="R27" s="11"/>
      <c r="S27" s="7"/>
      <c r="T27" s="7"/>
      <c r="U27" s="7"/>
      <c r="V27" s="37"/>
      <c r="W27" s="47">
        <f>(E27+G27+I27+K27+M27+O27+Q27+S27+U27)</f>
        <v>0</v>
      </c>
      <c r="X27" s="47">
        <f>(F27+H27+J27+L27+N27+P27+R27+T27+V27)</f>
        <v>0</v>
      </c>
      <c r="Y27" s="15"/>
      <c r="Z27" s="15"/>
      <c r="AA27" s="39"/>
      <c r="AB27" s="117"/>
      <c r="AC27" s="26"/>
      <c r="AD27" s="46" t="e">
        <f>(X27/W27)</f>
        <v>#DIV/0!</v>
      </c>
    </row>
    <row r="28" spans="2:31" ht="15.95" customHeight="1">
      <c r="B28" s="116"/>
      <c r="C28" s="24"/>
      <c r="D28" s="53" t="s">
        <v>11</v>
      </c>
      <c r="E28" s="8">
        <f t="shared" si="2"/>
        <v>0</v>
      </c>
      <c r="F28" s="8">
        <f t="shared" si="2"/>
        <v>0</v>
      </c>
      <c r="G28" s="9"/>
      <c r="H28" s="9"/>
      <c r="I28" s="9"/>
      <c r="J28" s="9"/>
      <c r="K28" s="11"/>
      <c r="L28" s="11"/>
      <c r="M28" s="9"/>
      <c r="N28" s="9"/>
      <c r="O28" s="9"/>
      <c r="P28" s="9"/>
      <c r="Q28" s="11"/>
      <c r="R28" s="11"/>
      <c r="S28" s="9"/>
      <c r="T28" s="9"/>
      <c r="U28" s="9"/>
      <c r="V28" s="16"/>
      <c r="W28" s="47">
        <f t="shared" ref="W28:X40" si="3">(E28+G28+I28+K28+M28+O28+Q28+S28+U28)</f>
        <v>0</v>
      </c>
      <c r="X28" s="47">
        <f>(F28+H28+J28+L28+N28+P28+R28+T28+V28)</f>
        <v>0</v>
      </c>
      <c r="Y28" s="12"/>
      <c r="Z28" s="12"/>
      <c r="AA28" s="39"/>
      <c r="AB28" s="117"/>
      <c r="AC28" s="26"/>
      <c r="AD28" s="46" t="e">
        <f t="shared" ref="AD28:AD40" si="4">(X28/W28)</f>
        <v>#DIV/0!</v>
      </c>
    </row>
    <row r="29" spans="2:31" ht="15.95" customHeight="1">
      <c r="B29" s="116"/>
      <c r="C29" s="24"/>
      <c r="D29" s="53" t="s">
        <v>14</v>
      </c>
      <c r="E29" s="8">
        <f t="shared" si="2"/>
        <v>0</v>
      </c>
      <c r="F29" s="8">
        <f t="shared" si="2"/>
        <v>0</v>
      </c>
      <c r="G29" s="9"/>
      <c r="H29" s="9"/>
      <c r="I29" s="9"/>
      <c r="J29" s="9"/>
      <c r="K29" s="11"/>
      <c r="L29" s="11"/>
      <c r="M29" s="9"/>
      <c r="N29" s="9"/>
      <c r="O29" s="9"/>
      <c r="P29" s="9"/>
      <c r="Q29" s="11"/>
      <c r="R29" s="11"/>
      <c r="S29" s="9"/>
      <c r="T29" s="9"/>
      <c r="U29" s="9"/>
      <c r="V29" s="16"/>
      <c r="W29" s="47">
        <f t="shared" si="3"/>
        <v>0</v>
      </c>
      <c r="X29" s="47">
        <f t="shared" si="3"/>
        <v>0</v>
      </c>
      <c r="Y29" s="15"/>
      <c r="Z29" s="15"/>
      <c r="AA29" s="39"/>
      <c r="AB29" s="117"/>
      <c r="AC29" s="26"/>
      <c r="AD29" s="46" t="e">
        <f t="shared" si="4"/>
        <v>#DIV/0!</v>
      </c>
      <c r="AE29" s="25"/>
    </row>
    <row r="30" spans="2:31" ht="15.95" customHeight="1">
      <c r="B30" s="116"/>
      <c r="C30" s="24"/>
      <c r="D30" s="54" t="s">
        <v>38</v>
      </c>
      <c r="E30" s="8">
        <f t="shared" si="2"/>
        <v>0</v>
      </c>
      <c r="F30" s="8">
        <f t="shared" si="2"/>
        <v>0</v>
      </c>
      <c r="G30" s="9"/>
      <c r="H30" s="9"/>
      <c r="I30" s="9"/>
      <c r="J30" s="9"/>
      <c r="K30" s="11"/>
      <c r="L30" s="11"/>
      <c r="M30" s="9"/>
      <c r="N30" s="9"/>
      <c r="O30" s="9"/>
      <c r="P30" s="9"/>
      <c r="Q30" s="11"/>
      <c r="R30" s="11"/>
      <c r="S30" s="9"/>
      <c r="T30" s="9"/>
      <c r="U30" s="9"/>
      <c r="V30" s="16"/>
      <c r="W30" s="48">
        <f>(E30+G30+I30+K30+M30+O30+Q30+S30+U30)</f>
        <v>0</v>
      </c>
      <c r="X30" s="48">
        <f t="shared" si="3"/>
        <v>0</v>
      </c>
      <c r="Y30" s="15"/>
      <c r="Z30" s="15"/>
      <c r="AA30" s="39"/>
      <c r="AB30" s="117"/>
      <c r="AC30" s="26"/>
      <c r="AD30" s="46" t="e">
        <f t="shared" si="4"/>
        <v>#DIV/0!</v>
      </c>
      <c r="AE30" s="25"/>
    </row>
    <row r="31" spans="2:31" ht="15.95" customHeight="1">
      <c r="B31" s="116"/>
      <c r="C31" s="24"/>
      <c r="D31" s="53" t="s">
        <v>12</v>
      </c>
      <c r="E31" s="8">
        <f t="shared" si="2"/>
        <v>0</v>
      </c>
      <c r="F31" s="8">
        <f t="shared" si="2"/>
        <v>0</v>
      </c>
      <c r="G31" s="9"/>
      <c r="H31" s="9"/>
      <c r="I31" s="9"/>
      <c r="J31" s="9"/>
      <c r="K31" s="11"/>
      <c r="L31" s="11"/>
      <c r="M31" s="9"/>
      <c r="N31" s="9"/>
      <c r="O31" s="9"/>
      <c r="P31" s="9"/>
      <c r="Q31" s="11"/>
      <c r="R31" s="11"/>
      <c r="S31" s="9"/>
      <c r="T31" s="9"/>
      <c r="U31" s="9"/>
      <c r="V31" s="16"/>
      <c r="W31" s="47">
        <f>(E31+G31+I31+K31+M31+O31+Q31+S31+U31)</f>
        <v>0</v>
      </c>
      <c r="X31" s="47">
        <f>(F31+H31+J31+L31+N31+P31+R31+T31+V31)</f>
        <v>0</v>
      </c>
      <c r="Y31" s="15"/>
      <c r="Z31" s="15"/>
      <c r="AA31" s="39"/>
      <c r="AB31" s="117"/>
      <c r="AC31" s="26"/>
      <c r="AD31" s="46" t="e">
        <f t="shared" si="4"/>
        <v>#DIV/0!</v>
      </c>
      <c r="AE31" s="25"/>
    </row>
    <row r="32" spans="2:31" ht="15.95" customHeight="1">
      <c r="B32" s="116"/>
      <c r="C32" s="24"/>
      <c r="D32" s="53" t="s">
        <v>13</v>
      </c>
      <c r="E32" s="8">
        <f t="shared" si="2"/>
        <v>0</v>
      </c>
      <c r="F32" s="8">
        <f t="shared" si="2"/>
        <v>0</v>
      </c>
      <c r="G32" s="9"/>
      <c r="H32" s="9"/>
      <c r="I32" s="9"/>
      <c r="J32" s="9"/>
      <c r="K32" s="11"/>
      <c r="L32" s="11"/>
      <c r="M32" s="9"/>
      <c r="N32" s="9"/>
      <c r="O32" s="9"/>
      <c r="P32" s="9"/>
      <c r="Q32" s="11"/>
      <c r="R32" s="11"/>
      <c r="S32" s="9"/>
      <c r="T32" s="9"/>
      <c r="U32" s="9"/>
      <c r="V32" s="16"/>
      <c r="W32" s="47">
        <f>(E32+G32+I32+K32+M32+O32+Q32+S32+U32)</f>
        <v>0</v>
      </c>
      <c r="X32" s="47">
        <f>(F32+H32+J32+L32+N32+P32+R32+T32+V32)</f>
        <v>0</v>
      </c>
      <c r="Y32" s="15"/>
      <c r="Z32" s="15"/>
      <c r="AA32" s="39"/>
      <c r="AB32" s="117"/>
      <c r="AC32" s="26"/>
      <c r="AD32" s="46" t="e">
        <f t="shared" si="4"/>
        <v>#DIV/0!</v>
      </c>
      <c r="AE32" s="25"/>
    </row>
    <row r="33" spans="2:31" ht="15.95" customHeight="1">
      <c r="B33" s="116"/>
      <c r="C33" s="24"/>
      <c r="D33" s="53" t="s">
        <v>15</v>
      </c>
      <c r="E33" s="8">
        <f t="shared" si="2"/>
        <v>0</v>
      </c>
      <c r="F33" s="8">
        <f t="shared" si="2"/>
        <v>0</v>
      </c>
      <c r="G33" s="9"/>
      <c r="H33" s="9"/>
      <c r="I33" s="9"/>
      <c r="J33" s="9"/>
      <c r="K33" s="11"/>
      <c r="L33" s="11"/>
      <c r="M33" s="9"/>
      <c r="N33" s="9"/>
      <c r="O33" s="9"/>
      <c r="P33" s="9"/>
      <c r="Q33" s="11"/>
      <c r="R33" s="11"/>
      <c r="S33" s="9"/>
      <c r="T33" s="9"/>
      <c r="U33" s="9"/>
      <c r="V33" s="16"/>
      <c r="W33" s="47">
        <f t="shared" si="3"/>
        <v>0</v>
      </c>
      <c r="X33" s="48">
        <f t="shared" si="3"/>
        <v>0</v>
      </c>
      <c r="Y33" s="15"/>
      <c r="Z33" s="15"/>
      <c r="AA33" s="39"/>
      <c r="AB33" s="117"/>
      <c r="AC33" s="26"/>
      <c r="AD33" s="46" t="e">
        <f t="shared" si="4"/>
        <v>#DIV/0!</v>
      </c>
      <c r="AE33" s="27"/>
    </row>
    <row r="34" spans="2:31" ht="15.95" customHeight="1">
      <c r="B34" s="116"/>
      <c r="C34" s="24"/>
      <c r="D34" s="53" t="s">
        <v>16</v>
      </c>
      <c r="E34" s="8">
        <f t="shared" si="2"/>
        <v>0</v>
      </c>
      <c r="F34" s="8">
        <f t="shared" si="2"/>
        <v>0</v>
      </c>
      <c r="G34" s="9"/>
      <c r="H34" s="9"/>
      <c r="I34" s="9"/>
      <c r="J34" s="9"/>
      <c r="K34" s="11"/>
      <c r="L34" s="11"/>
      <c r="M34" s="9"/>
      <c r="N34" s="9"/>
      <c r="O34" s="9"/>
      <c r="P34" s="9"/>
      <c r="Q34" s="11"/>
      <c r="R34" s="11"/>
      <c r="S34" s="9"/>
      <c r="T34" s="9"/>
      <c r="U34" s="9"/>
      <c r="V34" s="16"/>
      <c r="W34" s="47">
        <f t="shared" si="3"/>
        <v>0</v>
      </c>
      <c r="X34" s="47">
        <f t="shared" si="3"/>
        <v>0</v>
      </c>
      <c r="Y34" s="15"/>
      <c r="Z34" s="15"/>
      <c r="AA34" s="39"/>
      <c r="AB34" s="117"/>
      <c r="AC34" s="26"/>
      <c r="AD34" s="46" t="e">
        <f t="shared" si="4"/>
        <v>#DIV/0!</v>
      </c>
    </row>
    <row r="35" spans="2:31" ht="15.95" customHeight="1">
      <c r="B35" s="116"/>
      <c r="C35" s="24"/>
      <c r="D35" s="53" t="s">
        <v>17</v>
      </c>
      <c r="E35" s="8">
        <f t="shared" si="2"/>
        <v>0</v>
      </c>
      <c r="F35" s="8">
        <f t="shared" si="2"/>
        <v>0</v>
      </c>
      <c r="G35" s="9"/>
      <c r="H35" s="9"/>
      <c r="I35" s="9"/>
      <c r="J35" s="9"/>
      <c r="K35" s="11"/>
      <c r="L35" s="11"/>
      <c r="M35" s="9"/>
      <c r="N35" s="9"/>
      <c r="O35" s="9"/>
      <c r="P35" s="9"/>
      <c r="Q35" s="11"/>
      <c r="R35" s="11"/>
      <c r="S35" s="9"/>
      <c r="T35" s="9"/>
      <c r="U35" s="9"/>
      <c r="V35" s="16"/>
      <c r="W35" s="48">
        <f t="shared" si="3"/>
        <v>0</v>
      </c>
      <c r="X35" s="48">
        <f t="shared" si="3"/>
        <v>0</v>
      </c>
      <c r="Y35" s="13"/>
      <c r="Z35" s="13"/>
      <c r="AA35" s="39"/>
      <c r="AB35" s="117"/>
      <c r="AC35" s="26"/>
      <c r="AD35" s="46" t="e">
        <f t="shared" si="4"/>
        <v>#DIV/0!</v>
      </c>
    </row>
    <row r="36" spans="2:31" ht="15.95" customHeight="1">
      <c r="B36" s="116"/>
      <c r="C36" s="24"/>
      <c r="D36" s="53" t="s">
        <v>18</v>
      </c>
      <c r="E36" s="8">
        <f t="shared" si="2"/>
        <v>0</v>
      </c>
      <c r="F36" s="8">
        <f t="shared" si="2"/>
        <v>0</v>
      </c>
      <c r="G36" s="9"/>
      <c r="H36" s="9"/>
      <c r="I36" s="9"/>
      <c r="J36" s="9"/>
      <c r="K36" s="11"/>
      <c r="L36" s="11"/>
      <c r="M36" s="9"/>
      <c r="N36" s="9"/>
      <c r="O36" s="9"/>
      <c r="P36" s="9"/>
      <c r="Q36" s="11"/>
      <c r="R36" s="11"/>
      <c r="S36" s="9"/>
      <c r="T36" s="9"/>
      <c r="U36" s="9"/>
      <c r="V36" s="16"/>
      <c r="W36" s="48">
        <f t="shared" si="3"/>
        <v>0</v>
      </c>
      <c r="X36" s="48">
        <f t="shared" si="3"/>
        <v>0</v>
      </c>
      <c r="Y36" s="13"/>
      <c r="Z36" s="13"/>
      <c r="AA36" s="39"/>
      <c r="AB36" s="117"/>
      <c r="AC36" s="26"/>
      <c r="AD36" s="46" t="e">
        <f t="shared" si="4"/>
        <v>#DIV/0!</v>
      </c>
    </row>
    <row r="37" spans="2:31" ht="15.95" customHeight="1">
      <c r="B37" s="116"/>
      <c r="C37" s="24"/>
      <c r="D37" s="53" t="s">
        <v>19</v>
      </c>
      <c r="E37" s="8">
        <f t="shared" si="2"/>
        <v>0</v>
      </c>
      <c r="F37" s="8">
        <f t="shared" si="2"/>
        <v>0</v>
      </c>
      <c r="G37" s="9"/>
      <c r="H37" s="9"/>
      <c r="I37" s="9"/>
      <c r="J37" s="9"/>
      <c r="K37" s="11"/>
      <c r="L37" s="11"/>
      <c r="M37" s="9"/>
      <c r="N37" s="9"/>
      <c r="O37" s="9"/>
      <c r="P37" s="9"/>
      <c r="Q37" s="11"/>
      <c r="R37" s="11"/>
      <c r="S37" s="9"/>
      <c r="T37" s="9"/>
      <c r="U37" s="9"/>
      <c r="V37" s="16"/>
      <c r="W37" s="47">
        <f t="shared" si="3"/>
        <v>0</v>
      </c>
      <c r="X37" s="47">
        <f t="shared" si="3"/>
        <v>0</v>
      </c>
      <c r="Y37" s="14"/>
      <c r="Z37" s="14"/>
      <c r="AA37" s="39"/>
      <c r="AB37" s="117"/>
      <c r="AC37" s="26"/>
      <c r="AD37" s="46" t="e">
        <f t="shared" si="4"/>
        <v>#DIV/0!</v>
      </c>
    </row>
    <row r="38" spans="2:31" ht="15.95" customHeight="1">
      <c r="B38" s="116"/>
      <c r="C38" s="24"/>
      <c r="D38" s="53" t="s">
        <v>20</v>
      </c>
      <c r="E38" s="8">
        <f t="shared" si="2"/>
        <v>0</v>
      </c>
      <c r="F38" s="8">
        <f t="shared" si="2"/>
        <v>0</v>
      </c>
      <c r="G38" s="9"/>
      <c r="H38" s="9"/>
      <c r="I38" s="9"/>
      <c r="J38" s="9"/>
      <c r="K38" s="11"/>
      <c r="L38" s="11"/>
      <c r="M38" s="9"/>
      <c r="N38" s="9"/>
      <c r="O38" s="9"/>
      <c r="P38" s="9"/>
      <c r="Q38" s="11"/>
      <c r="R38" s="11"/>
      <c r="S38" s="9"/>
      <c r="T38" s="9"/>
      <c r="U38" s="9"/>
      <c r="V38" s="16"/>
      <c r="W38" s="47">
        <f t="shared" si="3"/>
        <v>0</v>
      </c>
      <c r="X38" s="47">
        <f t="shared" si="3"/>
        <v>0</v>
      </c>
      <c r="Y38" s="15"/>
      <c r="Z38" s="15"/>
      <c r="AA38" s="39"/>
      <c r="AB38" s="117"/>
      <c r="AC38" s="26"/>
      <c r="AD38" s="46" t="e">
        <f t="shared" si="4"/>
        <v>#DIV/0!</v>
      </c>
    </row>
    <row r="39" spans="2:31" ht="15.95" customHeight="1">
      <c r="B39" s="116"/>
      <c r="C39" s="24"/>
      <c r="D39" s="53" t="s">
        <v>21</v>
      </c>
      <c r="E39" s="8">
        <f t="shared" si="2"/>
        <v>0</v>
      </c>
      <c r="F39" s="8">
        <f t="shared" si="2"/>
        <v>0</v>
      </c>
      <c r="G39" s="9"/>
      <c r="H39" s="9"/>
      <c r="I39" s="9"/>
      <c r="J39" s="9"/>
      <c r="K39" s="11"/>
      <c r="L39" s="11"/>
      <c r="M39" s="9"/>
      <c r="N39" s="9"/>
      <c r="O39" s="9"/>
      <c r="P39" s="9"/>
      <c r="Q39" s="11"/>
      <c r="R39" s="11"/>
      <c r="S39" s="9"/>
      <c r="T39" s="9"/>
      <c r="U39" s="9"/>
      <c r="V39" s="16"/>
      <c r="W39" s="47">
        <f t="shared" si="3"/>
        <v>0</v>
      </c>
      <c r="X39" s="47">
        <f t="shared" si="3"/>
        <v>0</v>
      </c>
      <c r="Y39" s="15"/>
      <c r="Z39" s="15"/>
      <c r="AA39" s="39"/>
      <c r="AB39" s="117"/>
      <c r="AC39" s="26"/>
      <c r="AD39" s="46" t="e">
        <f t="shared" si="4"/>
        <v>#DIV/0!</v>
      </c>
    </row>
    <row r="40" spans="2:31" ht="15.95" customHeight="1" thickBot="1">
      <c r="B40" s="116"/>
      <c r="C40" s="24"/>
      <c r="D40" s="55" t="s">
        <v>22</v>
      </c>
      <c r="E40" s="8">
        <f>(Y20)</f>
        <v>0</v>
      </c>
      <c r="F40" s="8">
        <f>(Z20)</f>
        <v>0</v>
      </c>
      <c r="G40" s="11"/>
      <c r="H40" s="11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7"/>
      <c r="W40" s="47">
        <f t="shared" si="3"/>
        <v>0</v>
      </c>
      <c r="X40" s="47">
        <f t="shared" si="3"/>
        <v>0</v>
      </c>
      <c r="Y40" s="15"/>
      <c r="Z40" s="15"/>
      <c r="AA40" s="39"/>
      <c r="AB40" s="117"/>
      <c r="AC40" s="26"/>
      <c r="AD40" s="46" t="e">
        <f t="shared" si="4"/>
        <v>#DIV/0!</v>
      </c>
    </row>
    <row r="41" spans="2:31" ht="15.75" thickBot="1">
      <c r="B41" s="116"/>
      <c r="C41" s="24"/>
      <c r="D41" s="31" t="s">
        <v>23</v>
      </c>
      <c r="E41" s="100">
        <f>+(E21+G21+I21+K21+M21+O21+Q21+S21+U21+W21)</f>
        <v>0</v>
      </c>
      <c r="F41" s="32">
        <f>+(F21+H21+J21+L21+N21+P21+R21+T21+V21+X21)</f>
        <v>0</v>
      </c>
      <c r="G41" s="100">
        <f>SUM(G27:G40)</f>
        <v>0</v>
      </c>
      <c r="H41" s="100">
        <f t="shared" ref="H41:V41" si="5">SUM(H27:H40)</f>
        <v>0</v>
      </c>
      <c r="I41" s="100">
        <f t="shared" si="5"/>
        <v>0</v>
      </c>
      <c r="J41" s="100">
        <f t="shared" si="5"/>
        <v>0</v>
      </c>
      <c r="K41" s="100">
        <f t="shared" si="5"/>
        <v>0</v>
      </c>
      <c r="L41" s="100">
        <f t="shared" si="5"/>
        <v>0</v>
      </c>
      <c r="M41" s="100">
        <f t="shared" si="5"/>
        <v>0</v>
      </c>
      <c r="N41" s="100">
        <f t="shared" si="5"/>
        <v>0</v>
      </c>
      <c r="O41" s="100">
        <f t="shared" si="5"/>
        <v>0</v>
      </c>
      <c r="P41" s="100">
        <f t="shared" si="5"/>
        <v>0</v>
      </c>
      <c r="Q41" s="100">
        <f t="shared" si="5"/>
        <v>0</v>
      </c>
      <c r="R41" s="100">
        <f t="shared" si="5"/>
        <v>0</v>
      </c>
      <c r="S41" s="100">
        <f t="shared" si="5"/>
        <v>0</v>
      </c>
      <c r="T41" s="100">
        <f t="shared" si="5"/>
        <v>0</v>
      </c>
      <c r="U41" s="100">
        <f t="shared" si="5"/>
        <v>0</v>
      </c>
      <c r="V41" s="100">
        <f t="shared" si="5"/>
        <v>0</v>
      </c>
      <c r="W41" s="103">
        <f>SUM(W27:W40)</f>
        <v>0</v>
      </c>
      <c r="X41" s="103">
        <f>SUM(X27:X40)</f>
        <v>0</v>
      </c>
      <c r="Y41" s="13"/>
      <c r="Z41" s="13"/>
      <c r="AA41" s="13"/>
      <c r="AB41" s="117"/>
      <c r="AC41" s="26"/>
      <c r="AD41" s="42"/>
    </row>
    <row r="42" spans="2:31" ht="15.75" thickBot="1">
      <c r="B42" s="116"/>
      <c r="C42" s="24"/>
      <c r="D42" s="33" t="s">
        <v>34</v>
      </c>
      <c r="E42" s="131" t="e">
        <f>+(F41/E41)</f>
        <v>#DIV/0!</v>
      </c>
      <c r="F42" s="132"/>
      <c r="G42" s="131" t="e">
        <f>+(H41/G41)</f>
        <v>#DIV/0!</v>
      </c>
      <c r="H42" s="132"/>
      <c r="I42" s="131" t="e">
        <f>+(J41/I41)</f>
        <v>#DIV/0!</v>
      </c>
      <c r="J42" s="132"/>
      <c r="K42" s="131" t="e">
        <f>+(L41/K41)</f>
        <v>#DIV/0!</v>
      </c>
      <c r="L42" s="132"/>
      <c r="M42" s="131" t="e">
        <f>+(N41/M41)</f>
        <v>#DIV/0!</v>
      </c>
      <c r="N42" s="132"/>
      <c r="O42" s="131" t="e">
        <f>+(P41/O41)</f>
        <v>#DIV/0!</v>
      </c>
      <c r="P42" s="132"/>
      <c r="Q42" s="131" t="e">
        <f>+(R41/Q41)</f>
        <v>#DIV/0!</v>
      </c>
      <c r="R42" s="132"/>
      <c r="S42" s="131" t="e">
        <f>+(T41/S41)</f>
        <v>#DIV/0!</v>
      </c>
      <c r="T42" s="132"/>
      <c r="U42" s="131" t="e">
        <f>+(V41/U41)</f>
        <v>#DIV/0!</v>
      </c>
      <c r="V42" s="132"/>
      <c r="W42" s="160" t="e">
        <f>+(X41/W41)</f>
        <v>#DIV/0!</v>
      </c>
      <c r="X42" s="166"/>
      <c r="Y42" s="13"/>
      <c r="Z42" s="13"/>
      <c r="AA42" s="13"/>
      <c r="AB42" s="117"/>
      <c r="AC42" s="26"/>
    </row>
    <row r="43" spans="2:31">
      <c r="B43" s="116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7"/>
      <c r="AC43" s="26"/>
    </row>
    <row r="44" spans="2:31">
      <c r="B44" s="116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7"/>
      <c r="AC44" s="2"/>
    </row>
    <row r="45" spans="2:31">
      <c r="B45" s="11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7"/>
      <c r="AC45" s="2"/>
    </row>
    <row r="46" spans="2:31">
      <c r="B46" s="116"/>
      <c r="AB46" s="117"/>
    </row>
    <row r="47" spans="2:31">
      <c r="B47" s="116"/>
      <c r="AB47" s="117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AB1:AB47"/>
    <mergeCell ref="D2:Z2"/>
    <mergeCell ref="D4:D6"/>
    <mergeCell ref="Y4:Z5"/>
    <mergeCell ref="E5:F5"/>
    <mergeCell ref="G5:H5"/>
    <mergeCell ref="I5:J5"/>
    <mergeCell ref="K5:L5"/>
    <mergeCell ref="M5:N5"/>
    <mergeCell ref="E22:F22"/>
    <mergeCell ref="B1:B47"/>
    <mergeCell ref="U22:V22"/>
    <mergeCell ref="D24:D26"/>
    <mergeCell ref="E24:F25"/>
    <mergeCell ref="E4:X4"/>
    <mergeCell ref="U25:V25"/>
    <mergeCell ref="G24:V24"/>
    <mergeCell ref="W22:X22"/>
    <mergeCell ref="W24:X25"/>
    <mergeCell ref="G25:H25"/>
    <mergeCell ref="Y22:Z22"/>
    <mergeCell ref="O5:P5"/>
    <mergeCell ref="Q5:R5"/>
    <mergeCell ref="S5:T5"/>
    <mergeCell ref="U5:V5"/>
    <mergeCell ref="W5:X5"/>
    <mergeCell ref="O22:P22"/>
    <mergeCell ref="Q22:R22"/>
    <mergeCell ref="S22:T22"/>
    <mergeCell ref="Q42:R42"/>
    <mergeCell ref="S42:T42"/>
    <mergeCell ref="U42:V42"/>
    <mergeCell ref="I25:J25"/>
    <mergeCell ref="K25:L25"/>
    <mergeCell ref="W42:X42"/>
    <mergeCell ref="M42:N42"/>
    <mergeCell ref="M25:N25"/>
    <mergeCell ref="Q25:R25"/>
    <mergeCell ref="S25:T25"/>
    <mergeCell ref="E42:F42"/>
    <mergeCell ref="G42:H42"/>
    <mergeCell ref="I42:J42"/>
    <mergeCell ref="G22:H22"/>
    <mergeCell ref="O42:P42"/>
    <mergeCell ref="O25:P25"/>
    <mergeCell ref="I22:J22"/>
    <mergeCell ref="K22:L22"/>
    <mergeCell ref="M22:N22"/>
    <mergeCell ref="K42:L42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U49"/>
  <sheetViews>
    <sheetView topLeftCell="C1" zoomScale="80" zoomScaleNormal="80" workbookViewId="0">
      <selection activeCell="R28" sqref="R28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74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 ht="15">
      <c r="B8" s="117"/>
      <c r="Q8" s="146"/>
      <c r="S8" s="68" t="s">
        <v>10</v>
      </c>
      <c r="T8" s="47"/>
    </row>
    <row r="9" spans="2:21" ht="15">
      <c r="B9" s="117"/>
      <c r="Q9" s="146"/>
      <c r="S9" s="69" t="s">
        <v>11</v>
      </c>
      <c r="T9" s="47"/>
    </row>
    <row r="10" spans="2:21" ht="15">
      <c r="B10" s="117"/>
      <c r="Q10" s="146"/>
      <c r="S10" s="69" t="s">
        <v>14</v>
      </c>
      <c r="T10" s="47"/>
    </row>
    <row r="11" spans="2:21" ht="15">
      <c r="B11" s="117"/>
      <c r="Q11" s="146"/>
      <c r="S11" s="70" t="s">
        <v>38</v>
      </c>
      <c r="T11" s="48"/>
    </row>
    <row r="12" spans="2:21" ht="15">
      <c r="B12" s="117"/>
      <c r="Q12" s="146"/>
      <c r="S12" s="69" t="s">
        <v>12</v>
      </c>
      <c r="T12" s="47"/>
    </row>
    <row r="13" spans="2:21" ht="15">
      <c r="B13" s="117"/>
      <c r="Q13" s="146"/>
      <c r="S13" s="69" t="s">
        <v>13</v>
      </c>
      <c r="T13" s="47"/>
    </row>
    <row r="14" spans="2:21" ht="15">
      <c r="B14" s="117"/>
      <c r="Q14" s="146"/>
      <c r="S14" s="69" t="s">
        <v>15</v>
      </c>
      <c r="T14" s="47"/>
    </row>
    <row r="15" spans="2:21" ht="15">
      <c r="B15" s="117"/>
      <c r="Q15" s="146"/>
      <c r="S15" s="69" t="s">
        <v>16</v>
      </c>
      <c r="T15" s="47"/>
    </row>
    <row r="16" spans="2:21" ht="15">
      <c r="B16" s="117"/>
      <c r="Q16" s="146"/>
      <c r="S16" s="69" t="s">
        <v>17</v>
      </c>
      <c r="T16" s="48"/>
    </row>
    <row r="17" spans="2:21" ht="15">
      <c r="B17" s="117"/>
      <c r="Q17" s="146"/>
      <c r="S17" s="69" t="s">
        <v>18</v>
      </c>
      <c r="T17" s="48"/>
    </row>
    <row r="18" spans="2:21" ht="15">
      <c r="B18" s="117"/>
      <c r="Q18" s="146"/>
      <c r="S18" s="69" t="s">
        <v>19</v>
      </c>
      <c r="T18" s="47"/>
    </row>
    <row r="19" spans="2:21" ht="15">
      <c r="B19" s="117"/>
      <c r="Q19" s="146"/>
      <c r="S19" s="69" t="s">
        <v>20</v>
      </c>
      <c r="T19" s="47"/>
    </row>
    <row r="20" spans="2:21" ht="15">
      <c r="B20" s="117"/>
      <c r="Q20" s="146"/>
      <c r="S20" s="69" t="s">
        <v>21</v>
      </c>
      <c r="T20" s="47"/>
    </row>
    <row r="21" spans="2:21" ht="15.75" thickBot="1">
      <c r="B21" s="117"/>
      <c r="Q21" s="146"/>
      <c r="S21" s="71" t="s">
        <v>22</v>
      </c>
      <c r="T21" s="47"/>
    </row>
    <row r="22" spans="2:21">
      <c r="B22" s="117"/>
      <c r="Q22" s="146"/>
      <c r="S22" s="4"/>
      <c r="T22" s="6"/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47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1:AE89"/>
  <sheetViews>
    <sheetView zoomScale="80" zoomScaleNormal="80" workbookViewId="0">
      <selection activeCell="G24" sqref="G24:V24"/>
    </sheetView>
  </sheetViews>
  <sheetFormatPr baseColWidth="10" defaultRowHeight="12.75"/>
  <cols>
    <col min="1" max="1" width="1" customWidth="1"/>
    <col min="2" max="2" width="9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140625" style="25" customWidth="1"/>
    <col min="24" max="24" width="7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6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7" t="s">
        <v>39</v>
      </c>
      <c r="AC1" s="26"/>
    </row>
    <row r="2" spans="2:29" ht="15.75">
      <c r="B2" s="116"/>
      <c r="C2" s="24"/>
      <c r="D2" s="118" t="s">
        <v>75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2"/>
      <c r="AB2" s="117"/>
      <c r="AC2" s="26"/>
    </row>
    <row r="3" spans="2:29" ht="16.5" thickBot="1">
      <c r="B3" s="116"/>
      <c r="C3" s="24"/>
      <c r="D3" s="29"/>
      <c r="E3" s="2"/>
      <c r="F3" s="2"/>
      <c r="G3" s="2"/>
      <c r="H3" s="2"/>
      <c r="I3" s="2"/>
      <c r="J3" s="2"/>
      <c r="K3" s="2"/>
      <c r="L3" s="2"/>
      <c r="M3" s="95"/>
      <c r="N3" s="95"/>
      <c r="O3" s="95"/>
      <c r="P3" s="9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7"/>
      <c r="AC3" s="26"/>
    </row>
    <row r="4" spans="2:29" ht="13.5" thickBot="1">
      <c r="B4" s="116"/>
      <c r="C4" s="24"/>
      <c r="D4" s="148" t="s">
        <v>0</v>
      </c>
      <c r="E4" s="113" t="s">
        <v>52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51" t="s">
        <v>36</v>
      </c>
      <c r="Z4" s="152"/>
      <c r="AA4" s="2"/>
      <c r="AB4" s="117"/>
      <c r="AC4" s="26"/>
    </row>
    <row r="5" spans="2:29" ht="13.5" thickBot="1">
      <c r="B5" s="116"/>
      <c r="C5" s="24"/>
      <c r="D5" s="161"/>
      <c r="E5" s="126" t="s">
        <v>44</v>
      </c>
      <c r="F5" s="127"/>
      <c r="G5" s="128" t="s">
        <v>1</v>
      </c>
      <c r="H5" s="127"/>
      <c r="I5" s="128" t="s">
        <v>2</v>
      </c>
      <c r="J5" s="127"/>
      <c r="K5" s="128" t="s">
        <v>4</v>
      </c>
      <c r="L5" s="127"/>
      <c r="M5" s="128" t="s">
        <v>3</v>
      </c>
      <c r="N5" s="127"/>
      <c r="O5" s="128" t="s">
        <v>5</v>
      </c>
      <c r="P5" s="127"/>
      <c r="Q5" s="129" t="s">
        <v>6</v>
      </c>
      <c r="R5" s="130"/>
      <c r="S5" s="129" t="s">
        <v>7</v>
      </c>
      <c r="T5" s="130"/>
      <c r="U5" s="128" t="s">
        <v>9</v>
      </c>
      <c r="V5" s="127"/>
      <c r="W5" s="128" t="s">
        <v>8</v>
      </c>
      <c r="X5" s="163"/>
      <c r="Y5" s="153"/>
      <c r="Z5" s="154"/>
      <c r="AA5" s="2"/>
      <c r="AB5" s="117"/>
      <c r="AC5" s="26"/>
    </row>
    <row r="6" spans="2:29" ht="13.5" thickBot="1">
      <c r="B6" s="116"/>
      <c r="C6" s="24"/>
      <c r="D6" s="162"/>
      <c r="E6" s="102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101" t="s">
        <v>33</v>
      </c>
      <c r="Y6" s="50" t="s">
        <v>32</v>
      </c>
      <c r="Z6" s="50" t="s">
        <v>33</v>
      </c>
      <c r="AA6" s="2"/>
      <c r="AB6" s="117"/>
      <c r="AC6" s="26"/>
    </row>
    <row r="7" spans="2:29" ht="15.95" customHeight="1">
      <c r="B7" s="116"/>
      <c r="C7" s="24"/>
      <c r="D7" s="52" t="s">
        <v>10</v>
      </c>
      <c r="E7" s="8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7"/>
      <c r="Y7" s="58">
        <f t="shared" ref="Y7:Z20" si="0">(E7+G7+I7+K7+M7+O7+Q7+S7+U7+W7)</f>
        <v>0</v>
      </c>
      <c r="Z7" s="59">
        <f t="shared" si="0"/>
        <v>0</v>
      </c>
      <c r="AA7" s="2"/>
      <c r="AB7" s="117"/>
      <c r="AC7" s="26"/>
    </row>
    <row r="8" spans="2:29" ht="15.95" customHeight="1">
      <c r="B8" s="116"/>
      <c r="C8" s="24"/>
      <c r="D8" s="53" t="s">
        <v>11</v>
      </c>
      <c r="E8" s="10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58">
        <f t="shared" si="0"/>
        <v>0</v>
      </c>
      <c r="Z8" s="59">
        <f t="shared" si="0"/>
        <v>0</v>
      </c>
      <c r="AA8" s="2"/>
      <c r="AB8" s="117"/>
      <c r="AC8" s="26"/>
    </row>
    <row r="9" spans="2:29" ht="15.95" customHeight="1">
      <c r="B9" s="116"/>
      <c r="C9" s="24"/>
      <c r="D9" s="53" t="s">
        <v>14</v>
      </c>
      <c r="E9" s="10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6"/>
      <c r="Y9" s="58">
        <f t="shared" si="0"/>
        <v>0</v>
      </c>
      <c r="Z9" s="59">
        <f t="shared" si="0"/>
        <v>0</v>
      </c>
      <c r="AA9" s="2"/>
      <c r="AB9" s="117"/>
      <c r="AC9" s="26"/>
    </row>
    <row r="10" spans="2:29" ht="15.95" customHeight="1">
      <c r="B10" s="116"/>
      <c r="C10" s="24"/>
      <c r="D10" s="53" t="s">
        <v>38</v>
      </c>
      <c r="E10" s="10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6"/>
      <c r="Y10" s="58">
        <f t="shared" si="0"/>
        <v>0</v>
      </c>
      <c r="Z10" s="59">
        <f t="shared" si="0"/>
        <v>0</v>
      </c>
      <c r="AA10" s="2"/>
      <c r="AB10" s="117"/>
      <c r="AC10" s="26"/>
    </row>
    <row r="11" spans="2:29" ht="15.95" customHeight="1">
      <c r="B11" s="116"/>
      <c r="C11" s="24"/>
      <c r="D11" s="53" t="s">
        <v>12</v>
      </c>
      <c r="E11" s="10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6"/>
      <c r="Y11" s="58">
        <f>(E11+G11+I11+K11+M11+O11+Q11+S11+U11+W11)</f>
        <v>0</v>
      </c>
      <c r="Z11" s="59">
        <f>(F11+H11+J11+L11+N11+P11+R11+T11+V11+X11)</f>
        <v>0</v>
      </c>
      <c r="AA11" s="2"/>
      <c r="AB11" s="117"/>
      <c r="AC11" s="26"/>
    </row>
    <row r="12" spans="2:29" ht="15.95" customHeight="1">
      <c r="B12" s="116"/>
      <c r="C12" s="24"/>
      <c r="D12" s="53" t="s">
        <v>13</v>
      </c>
      <c r="E12" s="10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6"/>
      <c r="Y12" s="58">
        <f>(E12+G12+I12+K12+M12+O12+Q12+S12+U12+W12)</f>
        <v>0</v>
      </c>
      <c r="Z12" s="59">
        <f>(F12+H12+J12+L12+N12+P12+R12+T12+V12+X12)</f>
        <v>0</v>
      </c>
      <c r="AA12" s="2"/>
      <c r="AB12" s="117"/>
      <c r="AC12" s="26"/>
    </row>
    <row r="13" spans="2:29" ht="15.95" customHeight="1">
      <c r="B13" s="116"/>
      <c r="C13" s="24"/>
      <c r="D13" s="53" t="s">
        <v>15</v>
      </c>
      <c r="E13" s="10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6"/>
      <c r="Y13" s="58">
        <f t="shared" si="0"/>
        <v>0</v>
      </c>
      <c r="Z13" s="59">
        <f t="shared" si="0"/>
        <v>0</v>
      </c>
      <c r="AA13" s="2"/>
      <c r="AB13" s="117"/>
      <c r="AC13" s="26"/>
    </row>
    <row r="14" spans="2:29" ht="15.95" customHeight="1">
      <c r="B14" s="116"/>
      <c r="C14" s="24"/>
      <c r="D14" s="53" t="s">
        <v>16</v>
      </c>
      <c r="E14" s="10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6"/>
      <c r="Y14" s="58">
        <f t="shared" si="0"/>
        <v>0</v>
      </c>
      <c r="Z14" s="59">
        <f t="shared" si="0"/>
        <v>0</v>
      </c>
      <c r="AA14" s="2"/>
      <c r="AB14" s="117"/>
      <c r="AC14" s="26"/>
    </row>
    <row r="15" spans="2:29" ht="15.95" customHeight="1">
      <c r="B15" s="116"/>
      <c r="C15" s="24"/>
      <c r="D15" s="53" t="s">
        <v>17</v>
      </c>
      <c r="E15" s="10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6"/>
      <c r="Y15" s="58">
        <f t="shared" si="0"/>
        <v>0</v>
      </c>
      <c r="Z15" s="59">
        <f t="shared" si="0"/>
        <v>0</v>
      </c>
      <c r="AA15" s="2"/>
      <c r="AB15" s="117"/>
      <c r="AC15" s="26"/>
    </row>
    <row r="16" spans="2:29" ht="15.95" customHeight="1">
      <c r="B16" s="116"/>
      <c r="C16" s="24"/>
      <c r="D16" s="53" t="s">
        <v>18</v>
      </c>
      <c r="E16" s="10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6"/>
      <c r="Y16" s="58">
        <f t="shared" si="0"/>
        <v>0</v>
      </c>
      <c r="Z16" s="59">
        <f t="shared" si="0"/>
        <v>0</v>
      </c>
      <c r="AA16" s="2"/>
      <c r="AB16" s="117"/>
      <c r="AC16" s="26"/>
    </row>
    <row r="17" spans="2:31" ht="15.95" customHeight="1">
      <c r="B17" s="116"/>
      <c r="C17" s="24"/>
      <c r="D17" s="53" t="s">
        <v>19</v>
      </c>
      <c r="E17" s="10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6"/>
      <c r="Y17" s="58">
        <f t="shared" si="0"/>
        <v>0</v>
      </c>
      <c r="Z17" s="59">
        <f t="shared" si="0"/>
        <v>0</v>
      </c>
      <c r="AA17" s="2"/>
      <c r="AB17" s="117"/>
      <c r="AC17" s="26"/>
    </row>
    <row r="18" spans="2:31" ht="15.95" customHeight="1">
      <c r="B18" s="116"/>
      <c r="C18" s="24"/>
      <c r="D18" s="53" t="s">
        <v>20</v>
      </c>
      <c r="E18" s="10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6"/>
      <c r="Y18" s="58">
        <f t="shared" si="0"/>
        <v>0</v>
      </c>
      <c r="Z18" s="59">
        <f t="shared" si="0"/>
        <v>0</v>
      </c>
      <c r="AA18" s="2"/>
      <c r="AB18" s="117"/>
      <c r="AC18" s="26"/>
    </row>
    <row r="19" spans="2:31" ht="15.95" customHeight="1">
      <c r="B19" s="116"/>
      <c r="C19" s="24"/>
      <c r="D19" s="53" t="s">
        <v>21</v>
      </c>
      <c r="E19" s="10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6"/>
      <c r="Y19" s="58">
        <f t="shared" si="0"/>
        <v>0</v>
      </c>
      <c r="Z19" s="59">
        <f t="shared" si="0"/>
        <v>0</v>
      </c>
      <c r="AA19" s="2"/>
      <c r="AB19" s="117"/>
      <c r="AC19" s="26"/>
    </row>
    <row r="20" spans="2:31" ht="15.95" customHeight="1" thickBot="1">
      <c r="B20" s="116"/>
      <c r="C20" s="24"/>
      <c r="D20" s="55" t="s">
        <v>22</v>
      </c>
      <c r="E20" s="18"/>
      <c r="F20" s="19"/>
      <c r="G20" s="18"/>
      <c r="H20" s="19"/>
      <c r="I20" s="19"/>
      <c r="J20" s="19"/>
      <c r="K20" s="9"/>
      <c r="L20" s="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6"/>
      <c r="Y20" s="58">
        <f t="shared" si="0"/>
        <v>0</v>
      </c>
      <c r="Z20" s="59">
        <f t="shared" si="0"/>
        <v>0</v>
      </c>
      <c r="AA20" s="2"/>
      <c r="AB20" s="117"/>
      <c r="AC20" s="26"/>
    </row>
    <row r="21" spans="2:31" ht="15.75" thickBot="1">
      <c r="B21" s="116"/>
      <c r="C21" s="24"/>
      <c r="D21" s="31" t="s">
        <v>23</v>
      </c>
      <c r="E21" s="32">
        <f>E7+E8+E9+E10+E11+E12+E13+E14+E15+E16+E17+E18+E19+E20</f>
        <v>0</v>
      </c>
      <c r="F21" s="32">
        <f t="shared" ref="F21:X21" si="1">F7+F8+F9+F10+F11+F12+F13+F14+F15+F16+F17+F18+F19+F20</f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32">
        <f t="shared" si="1"/>
        <v>0</v>
      </c>
      <c r="P21" s="32">
        <f t="shared" si="1"/>
        <v>0</v>
      </c>
      <c r="Q21" s="32">
        <f t="shared" si="1"/>
        <v>0</v>
      </c>
      <c r="R21" s="32">
        <f t="shared" si="1"/>
        <v>0</v>
      </c>
      <c r="S21" s="32">
        <f t="shared" si="1"/>
        <v>0</v>
      </c>
      <c r="T21" s="32">
        <f t="shared" si="1"/>
        <v>0</v>
      </c>
      <c r="U21" s="32">
        <f t="shared" si="1"/>
        <v>0</v>
      </c>
      <c r="V21" s="32">
        <f t="shared" si="1"/>
        <v>0</v>
      </c>
      <c r="W21" s="32">
        <f t="shared" si="1"/>
        <v>0</v>
      </c>
      <c r="X21" s="32">
        <f t="shared" si="1"/>
        <v>0</v>
      </c>
      <c r="Y21" s="103">
        <f>SUM(Y7:Y20)</f>
        <v>0</v>
      </c>
      <c r="Z21" s="51">
        <f>SUM(Z7:Z20)</f>
        <v>0</v>
      </c>
      <c r="AA21" s="2"/>
      <c r="AB21" s="117"/>
      <c r="AC21" s="26"/>
    </row>
    <row r="22" spans="2:31" ht="15.75" thickBot="1">
      <c r="B22" s="116"/>
      <c r="C22" s="24"/>
      <c r="D22" s="33" t="s">
        <v>34</v>
      </c>
      <c r="E22" s="131" t="e">
        <f>+(F21/E21)</f>
        <v>#DIV/0!</v>
      </c>
      <c r="F22" s="132"/>
      <c r="G22" s="131" t="e">
        <f>+(H21/G21)</f>
        <v>#DIV/0!</v>
      </c>
      <c r="H22" s="132"/>
      <c r="I22" s="131" t="e">
        <f>+(J21/I21)</f>
        <v>#DIV/0!</v>
      </c>
      <c r="J22" s="132"/>
      <c r="K22" s="131" t="e">
        <f>+(L21/K21)</f>
        <v>#DIV/0!</v>
      </c>
      <c r="L22" s="132"/>
      <c r="M22" s="131" t="e">
        <f>+(N21/M21)</f>
        <v>#DIV/0!</v>
      </c>
      <c r="N22" s="132"/>
      <c r="O22" s="131" t="e">
        <f>+(P21/O21)</f>
        <v>#DIV/0!</v>
      </c>
      <c r="P22" s="132"/>
      <c r="Q22" s="131" t="e">
        <f>+(R21/Q21)</f>
        <v>#DIV/0!</v>
      </c>
      <c r="R22" s="132"/>
      <c r="S22" s="131" t="e">
        <f>+(T21/S21)</f>
        <v>#DIV/0!</v>
      </c>
      <c r="T22" s="132"/>
      <c r="U22" s="131" t="e">
        <f>+(V21/U21)</f>
        <v>#DIV/0!</v>
      </c>
      <c r="V22" s="132"/>
      <c r="W22" s="131" t="e">
        <f>+(X21/W21)</f>
        <v>#DIV/0!</v>
      </c>
      <c r="X22" s="164"/>
      <c r="Y22" s="165" t="e">
        <f>+(Z21/Y21)</f>
        <v>#DIV/0!</v>
      </c>
      <c r="Z22" s="132"/>
      <c r="AA22" s="2"/>
      <c r="AB22" s="117"/>
      <c r="AC22" s="26"/>
    </row>
    <row r="23" spans="2:31" ht="13.5" thickBot="1">
      <c r="B23" s="116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7"/>
      <c r="AC23" s="26"/>
    </row>
    <row r="24" spans="2:31" ht="13.5" thickBot="1">
      <c r="B24" s="116"/>
      <c r="C24" s="24"/>
      <c r="D24" s="148" t="s">
        <v>0</v>
      </c>
      <c r="E24" s="139" t="s">
        <v>37</v>
      </c>
      <c r="F24" s="140"/>
      <c r="G24" s="113" t="s">
        <v>52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51" t="s">
        <v>23</v>
      </c>
      <c r="X24" s="152"/>
      <c r="Y24" s="15"/>
      <c r="Z24" s="15"/>
      <c r="AA24" s="15"/>
      <c r="AB24" s="117"/>
      <c r="AC24" s="26"/>
    </row>
    <row r="25" spans="2:31" ht="13.5" thickBot="1">
      <c r="B25" s="116"/>
      <c r="C25" s="24"/>
      <c r="D25" s="161"/>
      <c r="E25" s="141"/>
      <c r="F25" s="142"/>
      <c r="G25" s="137" t="s">
        <v>25</v>
      </c>
      <c r="H25" s="138"/>
      <c r="I25" s="137" t="s">
        <v>24</v>
      </c>
      <c r="J25" s="138"/>
      <c r="K25" s="137" t="s">
        <v>26</v>
      </c>
      <c r="L25" s="138"/>
      <c r="M25" s="137" t="s">
        <v>27</v>
      </c>
      <c r="N25" s="138"/>
      <c r="O25" s="137" t="s">
        <v>28</v>
      </c>
      <c r="P25" s="138"/>
      <c r="Q25" s="137" t="s">
        <v>29</v>
      </c>
      <c r="R25" s="138"/>
      <c r="S25" s="137" t="s">
        <v>30</v>
      </c>
      <c r="T25" s="138"/>
      <c r="U25" s="137" t="s">
        <v>31</v>
      </c>
      <c r="V25" s="144"/>
      <c r="W25" s="153"/>
      <c r="X25" s="154"/>
      <c r="Y25" s="15"/>
      <c r="Z25" s="15"/>
      <c r="AA25" s="15"/>
      <c r="AB25" s="117"/>
      <c r="AC25" s="26"/>
    </row>
    <row r="26" spans="2:31" ht="13.5" thickBot="1">
      <c r="B26" s="116"/>
      <c r="C26" s="24"/>
      <c r="D26" s="162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101" t="s">
        <v>33</v>
      </c>
      <c r="W26" s="50" t="s">
        <v>32</v>
      </c>
      <c r="X26" s="50" t="s">
        <v>33</v>
      </c>
      <c r="Y26" s="15"/>
      <c r="Z26" s="15"/>
      <c r="AA26" s="15"/>
      <c r="AB26" s="117"/>
      <c r="AC26" s="26"/>
    </row>
    <row r="27" spans="2:31" ht="15.95" customHeight="1">
      <c r="B27" s="116"/>
      <c r="C27" s="24"/>
      <c r="D27" s="52" t="s">
        <v>10</v>
      </c>
      <c r="E27" s="8">
        <f t="shared" ref="E27:F39" si="2">(Y7)</f>
        <v>0</v>
      </c>
      <c r="F27" s="8">
        <f t="shared" si="2"/>
        <v>0</v>
      </c>
      <c r="G27" s="7"/>
      <c r="H27" s="7"/>
      <c r="I27" s="7"/>
      <c r="J27" s="7"/>
      <c r="K27" s="11"/>
      <c r="L27" s="11"/>
      <c r="M27" s="7"/>
      <c r="N27" s="7"/>
      <c r="O27" s="7"/>
      <c r="P27" s="7"/>
      <c r="Q27" s="11"/>
      <c r="R27" s="11"/>
      <c r="S27" s="7"/>
      <c r="T27" s="7"/>
      <c r="U27" s="7"/>
      <c r="V27" s="37"/>
      <c r="W27" s="47">
        <f t="shared" ref="W27:X40" si="3">(E27+G27+I27+K27+M27+O27+Q27+S27+U27)</f>
        <v>0</v>
      </c>
      <c r="X27" s="47">
        <f>(F27+H27+J27+L27+N27+P27+R27+T27+V27)</f>
        <v>0</v>
      </c>
      <c r="Y27" s="15"/>
      <c r="Z27" s="15"/>
      <c r="AA27" s="39"/>
      <c r="AB27" s="117"/>
      <c r="AC27" s="26"/>
      <c r="AD27" s="46" t="e">
        <f>(X27/W27)</f>
        <v>#DIV/0!</v>
      </c>
    </row>
    <row r="28" spans="2:31" ht="15.95" customHeight="1">
      <c r="B28" s="116"/>
      <c r="C28" s="24"/>
      <c r="D28" s="53" t="s">
        <v>11</v>
      </c>
      <c r="E28" s="8">
        <f t="shared" si="2"/>
        <v>0</v>
      </c>
      <c r="F28" s="8">
        <f t="shared" si="2"/>
        <v>0</v>
      </c>
      <c r="G28" s="9"/>
      <c r="H28" s="9"/>
      <c r="I28" s="9"/>
      <c r="J28" s="9"/>
      <c r="K28" s="11"/>
      <c r="L28" s="11"/>
      <c r="M28" s="9"/>
      <c r="N28" s="9"/>
      <c r="O28" s="9"/>
      <c r="P28" s="9"/>
      <c r="Q28" s="11"/>
      <c r="R28" s="11"/>
      <c r="S28" s="9"/>
      <c r="T28" s="9"/>
      <c r="U28" s="9"/>
      <c r="V28" s="16"/>
      <c r="W28" s="47">
        <f t="shared" si="3"/>
        <v>0</v>
      </c>
      <c r="X28" s="47">
        <f>(F28+H28+J28+L28+N28+P28+R28+T28+V28)</f>
        <v>0</v>
      </c>
      <c r="Y28" s="12"/>
      <c r="Z28" s="12"/>
      <c r="AA28" s="39"/>
      <c r="AB28" s="117"/>
      <c r="AC28" s="26"/>
      <c r="AD28" s="46" t="e">
        <f t="shared" ref="AD28:AD40" si="4">(X28/W28)</f>
        <v>#DIV/0!</v>
      </c>
    </row>
    <row r="29" spans="2:31" ht="15.95" customHeight="1">
      <c r="B29" s="116"/>
      <c r="C29" s="24"/>
      <c r="D29" s="53" t="s">
        <v>14</v>
      </c>
      <c r="E29" s="8">
        <f t="shared" si="2"/>
        <v>0</v>
      </c>
      <c r="F29" s="8">
        <f t="shared" si="2"/>
        <v>0</v>
      </c>
      <c r="G29" s="9"/>
      <c r="H29" s="9"/>
      <c r="I29" s="9"/>
      <c r="J29" s="9"/>
      <c r="K29" s="11"/>
      <c r="L29" s="11"/>
      <c r="M29" s="9"/>
      <c r="N29" s="9"/>
      <c r="O29" s="9"/>
      <c r="P29" s="9"/>
      <c r="Q29" s="11"/>
      <c r="R29" s="11"/>
      <c r="S29" s="9"/>
      <c r="T29" s="9"/>
      <c r="U29" s="9"/>
      <c r="V29" s="16"/>
      <c r="W29" s="47">
        <f t="shared" si="3"/>
        <v>0</v>
      </c>
      <c r="X29" s="47">
        <f t="shared" si="3"/>
        <v>0</v>
      </c>
      <c r="Y29" s="15"/>
      <c r="Z29" s="15"/>
      <c r="AA29" s="39"/>
      <c r="AB29" s="117"/>
      <c r="AC29" s="26"/>
      <c r="AD29" s="46" t="e">
        <f t="shared" si="4"/>
        <v>#DIV/0!</v>
      </c>
      <c r="AE29" s="25"/>
    </row>
    <row r="30" spans="2:31" ht="15.95" customHeight="1">
      <c r="B30" s="116"/>
      <c r="C30" s="24"/>
      <c r="D30" s="54" t="s">
        <v>38</v>
      </c>
      <c r="E30" s="8">
        <f t="shared" si="2"/>
        <v>0</v>
      </c>
      <c r="F30" s="8">
        <f t="shared" si="2"/>
        <v>0</v>
      </c>
      <c r="G30" s="9"/>
      <c r="H30" s="9"/>
      <c r="I30" s="9"/>
      <c r="J30" s="9"/>
      <c r="K30" s="11"/>
      <c r="L30" s="11"/>
      <c r="M30" s="9"/>
      <c r="N30" s="9"/>
      <c r="O30" s="9"/>
      <c r="P30" s="9"/>
      <c r="Q30" s="11"/>
      <c r="R30" s="11"/>
      <c r="S30" s="9"/>
      <c r="T30" s="9"/>
      <c r="U30" s="9"/>
      <c r="V30" s="16"/>
      <c r="W30" s="48">
        <f>(E30+G30+I30+K30+M30+O30+Q30+S30+U30)</f>
        <v>0</v>
      </c>
      <c r="X30" s="48">
        <f t="shared" si="3"/>
        <v>0</v>
      </c>
      <c r="Y30" s="15"/>
      <c r="Z30" s="15"/>
      <c r="AA30" s="39"/>
      <c r="AB30" s="117"/>
      <c r="AC30" s="26"/>
      <c r="AD30" s="46" t="e">
        <f t="shared" si="4"/>
        <v>#DIV/0!</v>
      </c>
      <c r="AE30" s="25"/>
    </row>
    <row r="31" spans="2:31" ht="15.95" customHeight="1">
      <c r="B31" s="116"/>
      <c r="C31" s="24"/>
      <c r="D31" s="53" t="s">
        <v>12</v>
      </c>
      <c r="E31" s="8">
        <f t="shared" si="2"/>
        <v>0</v>
      </c>
      <c r="F31" s="8">
        <f t="shared" si="2"/>
        <v>0</v>
      </c>
      <c r="G31" s="9"/>
      <c r="H31" s="9"/>
      <c r="I31" s="9"/>
      <c r="J31" s="9"/>
      <c r="K31" s="11"/>
      <c r="L31" s="11"/>
      <c r="M31" s="9"/>
      <c r="N31" s="9"/>
      <c r="O31" s="9"/>
      <c r="P31" s="9"/>
      <c r="Q31" s="11"/>
      <c r="R31" s="11"/>
      <c r="S31" s="9"/>
      <c r="T31" s="9"/>
      <c r="U31" s="9"/>
      <c r="V31" s="16"/>
      <c r="W31" s="47">
        <f>(E31+G31+I31+K31+M31+O31+Q31+S31+U31)</f>
        <v>0</v>
      </c>
      <c r="X31" s="47">
        <f>(F31+H31+J31+L31+N31+P31+R31+T31+V31)</f>
        <v>0</v>
      </c>
      <c r="Y31" s="15"/>
      <c r="Z31" s="15"/>
      <c r="AA31" s="39"/>
      <c r="AB31" s="117"/>
      <c r="AC31" s="26"/>
      <c r="AD31" s="46" t="e">
        <f t="shared" si="4"/>
        <v>#DIV/0!</v>
      </c>
      <c r="AE31" s="25"/>
    </row>
    <row r="32" spans="2:31" ht="15.95" customHeight="1">
      <c r="B32" s="116"/>
      <c r="C32" s="24"/>
      <c r="D32" s="53" t="s">
        <v>13</v>
      </c>
      <c r="E32" s="8">
        <f t="shared" si="2"/>
        <v>0</v>
      </c>
      <c r="F32" s="8">
        <f t="shared" si="2"/>
        <v>0</v>
      </c>
      <c r="G32" s="9"/>
      <c r="H32" s="9"/>
      <c r="I32" s="9"/>
      <c r="J32" s="9"/>
      <c r="K32" s="11"/>
      <c r="L32" s="11"/>
      <c r="M32" s="9"/>
      <c r="N32" s="9"/>
      <c r="O32" s="9"/>
      <c r="P32" s="9"/>
      <c r="Q32" s="11"/>
      <c r="R32" s="11"/>
      <c r="S32" s="9"/>
      <c r="T32" s="9"/>
      <c r="U32" s="9"/>
      <c r="V32" s="16"/>
      <c r="W32" s="47">
        <f>(E32+G32+I32+K32+M32+O32+Q32+S32+U32)</f>
        <v>0</v>
      </c>
      <c r="X32" s="47">
        <f>(F32+H32+J32+L32+N32+P32+R32+T32+V32)</f>
        <v>0</v>
      </c>
      <c r="Y32" s="15"/>
      <c r="Z32" s="15"/>
      <c r="AA32" s="39"/>
      <c r="AB32" s="117"/>
      <c r="AC32" s="26"/>
      <c r="AD32" s="46" t="e">
        <f t="shared" si="4"/>
        <v>#DIV/0!</v>
      </c>
      <c r="AE32" s="25"/>
    </row>
    <row r="33" spans="2:31" ht="15.95" customHeight="1">
      <c r="B33" s="116"/>
      <c r="C33" s="24"/>
      <c r="D33" s="53" t="s">
        <v>15</v>
      </c>
      <c r="E33" s="8">
        <f t="shared" si="2"/>
        <v>0</v>
      </c>
      <c r="F33" s="8">
        <f t="shared" si="2"/>
        <v>0</v>
      </c>
      <c r="G33" s="9"/>
      <c r="H33" s="9"/>
      <c r="I33" s="9"/>
      <c r="J33" s="9"/>
      <c r="K33" s="11"/>
      <c r="L33" s="11"/>
      <c r="M33" s="9"/>
      <c r="N33" s="9"/>
      <c r="O33" s="9"/>
      <c r="P33" s="9"/>
      <c r="Q33" s="11"/>
      <c r="R33" s="11"/>
      <c r="S33" s="9"/>
      <c r="T33" s="9"/>
      <c r="U33" s="9"/>
      <c r="V33" s="16"/>
      <c r="W33" s="47">
        <f t="shared" si="3"/>
        <v>0</v>
      </c>
      <c r="X33" s="48">
        <f t="shared" si="3"/>
        <v>0</v>
      </c>
      <c r="Y33" s="15"/>
      <c r="Z33" s="15"/>
      <c r="AA33" s="39"/>
      <c r="AB33" s="117"/>
      <c r="AC33" s="26"/>
      <c r="AD33" s="46" t="e">
        <f t="shared" si="4"/>
        <v>#DIV/0!</v>
      </c>
      <c r="AE33" s="27"/>
    </row>
    <row r="34" spans="2:31" ht="15.95" customHeight="1">
      <c r="B34" s="116"/>
      <c r="C34" s="24"/>
      <c r="D34" s="53" t="s">
        <v>16</v>
      </c>
      <c r="E34" s="8">
        <f t="shared" si="2"/>
        <v>0</v>
      </c>
      <c r="F34" s="8">
        <f t="shared" si="2"/>
        <v>0</v>
      </c>
      <c r="G34" s="9"/>
      <c r="H34" s="9"/>
      <c r="I34" s="9"/>
      <c r="J34" s="9"/>
      <c r="K34" s="11"/>
      <c r="L34" s="11"/>
      <c r="M34" s="9"/>
      <c r="N34" s="9"/>
      <c r="O34" s="9"/>
      <c r="P34" s="9"/>
      <c r="Q34" s="11"/>
      <c r="R34" s="11"/>
      <c r="S34" s="9"/>
      <c r="T34" s="9"/>
      <c r="U34" s="9"/>
      <c r="V34" s="16"/>
      <c r="W34" s="47">
        <f t="shared" si="3"/>
        <v>0</v>
      </c>
      <c r="X34" s="47">
        <f t="shared" si="3"/>
        <v>0</v>
      </c>
      <c r="Y34" s="15"/>
      <c r="Z34" s="15"/>
      <c r="AA34" s="39"/>
      <c r="AB34" s="117"/>
      <c r="AC34" s="26"/>
      <c r="AD34" s="46" t="e">
        <f t="shared" si="4"/>
        <v>#DIV/0!</v>
      </c>
    </row>
    <row r="35" spans="2:31" ht="15.95" customHeight="1">
      <c r="B35" s="116"/>
      <c r="C35" s="24"/>
      <c r="D35" s="53" t="s">
        <v>17</v>
      </c>
      <c r="E35" s="8">
        <f t="shared" si="2"/>
        <v>0</v>
      </c>
      <c r="F35" s="8">
        <f t="shared" si="2"/>
        <v>0</v>
      </c>
      <c r="G35" s="9"/>
      <c r="H35" s="9"/>
      <c r="I35" s="9"/>
      <c r="J35" s="9"/>
      <c r="K35" s="11"/>
      <c r="L35" s="11"/>
      <c r="M35" s="9"/>
      <c r="N35" s="9"/>
      <c r="O35" s="9"/>
      <c r="P35" s="9"/>
      <c r="Q35" s="11"/>
      <c r="R35" s="11"/>
      <c r="S35" s="9"/>
      <c r="T35" s="9"/>
      <c r="U35" s="9"/>
      <c r="V35" s="16"/>
      <c r="W35" s="48">
        <f t="shared" si="3"/>
        <v>0</v>
      </c>
      <c r="X35" s="48">
        <f t="shared" si="3"/>
        <v>0</v>
      </c>
      <c r="Y35" s="13"/>
      <c r="Z35" s="13"/>
      <c r="AA35" s="39"/>
      <c r="AB35" s="117"/>
      <c r="AC35" s="26"/>
      <c r="AD35" s="46" t="e">
        <f t="shared" si="4"/>
        <v>#DIV/0!</v>
      </c>
    </row>
    <row r="36" spans="2:31" ht="15.95" customHeight="1">
      <c r="B36" s="116"/>
      <c r="C36" s="24"/>
      <c r="D36" s="53" t="s">
        <v>18</v>
      </c>
      <c r="E36" s="8">
        <f t="shared" si="2"/>
        <v>0</v>
      </c>
      <c r="F36" s="8">
        <f t="shared" si="2"/>
        <v>0</v>
      </c>
      <c r="G36" s="9"/>
      <c r="H36" s="9"/>
      <c r="I36" s="9"/>
      <c r="J36" s="9"/>
      <c r="K36" s="11"/>
      <c r="L36" s="11"/>
      <c r="M36" s="9"/>
      <c r="N36" s="9"/>
      <c r="O36" s="9"/>
      <c r="P36" s="9"/>
      <c r="Q36" s="11"/>
      <c r="R36" s="11"/>
      <c r="S36" s="9"/>
      <c r="T36" s="9"/>
      <c r="U36" s="9"/>
      <c r="V36" s="16"/>
      <c r="W36" s="48">
        <f t="shared" si="3"/>
        <v>0</v>
      </c>
      <c r="X36" s="48">
        <f t="shared" si="3"/>
        <v>0</v>
      </c>
      <c r="Y36" s="13"/>
      <c r="Z36" s="13"/>
      <c r="AA36" s="39"/>
      <c r="AB36" s="117"/>
      <c r="AC36" s="26"/>
      <c r="AD36" s="46" t="e">
        <f t="shared" si="4"/>
        <v>#DIV/0!</v>
      </c>
    </row>
    <row r="37" spans="2:31" ht="15.95" customHeight="1">
      <c r="B37" s="116"/>
      <c r="C37" s="24"/>
      <c r="D37" s="53" t="s">
        <v>19</v>
      </c>
      <c r="E37" s="8">
        <f t="shared" si="2"/>
        <v>0</v>
      </c>
      <c r="F37" s="8">
        <f t="shared" si="2"/>
        <v>0</v>
      </c>
      <c r="G37" s="9"/>
      <c r="H37" s="9"/>
      <c r="I37" s="9"/>
      <c r="J37" s="9"/>
      <c r="K37" s="11"/>
      <c r="L37" s="11"/>
      <c r="M37" s="9"/>
      <c r="N37" s="9"/>
      <c r="O37" s="9"/>
      <c r="P37" s="9"/>
      <c r="Q37" s="11"/>
      <c r="R37" s="11"/>
      <c r="S37" s="9"/>
      <c r="T37" s="9"/>
      <c r="U37" s="9"/>
      <c r="V37" s="16"/>
      <c r="W37" s="47">
        <f t="shared" si="3"/>
        <v>0</v>
      </c>
      <c r="X37" s="47">
        <f t="shared" si="3"/>
        <v>0</v>
      </c>
      <c r="Y37" s="14"/>
      <c r="Z37" s="14"/>
      <c r="AA37" s="39"/>
      <c r="AB37" s="117"/>
      <c r="AC37" s="26"/>
      <c r="AD37" s="46" t="e">
        <f t="shared" si="4"/>
        <v>#DIV/0!</v>
      </c>
    </row>
    <row r="38" spans="2:31" ht="15.95" customHeight="1">
      <c r="B38" s="116"/>
      <c r="C38" s="24"/>
      <c r="D38" s="53" t="s">
        <v>20</v>
      </c>
      <c r="E38" s="8">
        <f t="shared" si="2"/>
        <v>0</v>
      </c>
      <c r="F38" s="8">
        <f t="shared" si="2"/>
        <v>0</v>
      </c>
      <c r="G38" s="9"/>
      <c r="H38" s="9"/>
      <c r="I38" s="9"/>
      <c r="J38" s="9"/>
      <c r="K38" s="11"/>
      <c r="L38" s="11"/>
      <c r="M38" s="9"/>
      <c r="N38" s="9"/>
      <c r="O38" s="9"/>
      <c r="P38" s="9"/>
      <c r="Q38" s="11"/>
      <c r="R38" s="11"/>
      <c r="S38" s="9"/>
      <c r="T38" s="9"/>
      <c r="U38" s="9"/>
      <c r="V38" s="16"/>
      <c r="W38" s="47">
        <f t="shared" si="3"/>
        <v>0</v>
      </c>
      <c r="X38" s="47">
        <f t="shared" si="3"/>
        <v>0</v>
      </c>
      <c r="Y38" s="15"/>
      <c r="Z38" s="15"/>
      <c r="AA38" s="39"/>
      <c r="AB38" s="117"/>
      <c r="AC38" s="26"/>
      <c r="AD38" s="46" t="e">
        <f t="shared" si="4"/>
        <v>#DIV/0!</v>
      </c>
    </row>
    <row r="39" spans="2:31" ht="15.95" customHeight="1">
      <c r="B39" s="116"/>
      <c r="C39" s="24"/>
      <c r="D39" s="53" t="s">
        <v>21</v>
      </c>
      <c r="E39" s="8">
        <f t="shared" si="2"/>
        <v>0</v>
      </c>
      <c r="F39" s="8">
        <f t="shared" si="2"/>
        <v>0</v>
      </c>
      <c r="G39" s="9"/>
      <c r="H39" s="9"/>
      <c r="I39" s="9"/>
      <c r="J39" s="9"/>
      <c r="K39" s="11"/>
      <c r="L39" s="11"/>
      <c r="M39" s="9"/>
      <c r="N39" s="9"/>
      <c r="O39" s="9"/>
      <c r="P39" s="9"/>
      <c r="Q39" s="11"/>
      <c r="R39" s="11"/>
      <c r="S39" s="9"/>
      <c r="T39" s="9"/>
      <c r="U39" s="9"/>
      <c r="V39" s="16"/>
      <c r="W39" s="47">
        <f t="shared" si="3"/>
        <v>0</v>
      </c>
      <c r="X39" s="47">
        <f t="shared" si="3"/>
        <v>0</v>
      </c>
      <c r="Y39" s="15"/>
      <c r="Z39" s="15"/>
      <c r="AA39" s="39"/>
      <c r="AB39" s="117"/>
      <c r="AC39" s="26"/>
      <c r="AD39" s="46" t="e">
        <f t="shared" si="4"/>
        <v>#DIV/0!</v>
      </c>
    </row>
    <row r="40" spans="2:31" ht="15.95" customHeight="1" thickBot="1">
      <c r="B40" s="116"/>
      <c r="C40" s="24"/>
      <c r="D40" s="55" t="s">
        <v>22</v>
      </c>
      <c r="E40" s="8">
        <f>(Y20)</f>
        <v>0</v>
      </c>
      <c r="F40" s="8">
        <f>(Z20)</f>
        <v>0</v>
      </c>
      <c r="G40" s="11"/>
      <c r="H40" s="11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7"/>
      <c r="W40" s="47">
        <f t="shared" si="3"/>
        <v>0</v>
      </c>
      <c r="X40" s="47">
        <f t="shared" si="3"/>
        <v>0</v>
      </c>
      <c r="Y40" s="15"/>
      <c r="Z40" s="15"/>
      <c r="AA40" s="39"/>
      <c r="AB40" s="117"/>
      <c r="AC40" s="26"/>
      <c r="AD40" s="46" t="e">
        <f t="shared" si="4"/>
        <v>#DIV/0!</v>
      </c>
    </row>
    <row r="41" spans="2:31" ht="15.75" thickBot="1">
      <c r="B41" s="116"/>
      <c r="C41" s="24"/>
      <c r="D41" s="31" t="s">
        <v>23</v>
      </c>
      <c r="E41" s="100">
        <f>+(E21+G21+I21+K21+M21+O21+Q21+S21+U21+W21)</f>
        <v>0</v>
      </c>
      <c r="F41" s="32">
        <f>+(F21+H21+J21+L21+N21+P21+R21+T21+V21+X21)</f>
        <v>0</v>
      </c>
      <c r="G41" s="100">
        <f>SUM(G27:G40)</f>
        <v>0</v>
      </c>
      <c r="H41" s="100">
        <f t="shared" ref="H41:V41" si="5">SUM(H27:H40)</f>
        <v>0</v>
      </c>
      <c r="I41" s="100">
        <f t="shared" si="5"/>
        <v>0</v>
      </c>
      <c r="J41" s="100">
        <f t="shared" si="5"/>
        <v>0</v>
      </c>
      <c r="K41" s="100">
        <f t="shared" si="5"/>
        <v>0</v>
      </c>
      <c r="L41" s="100">
        <f t="shared" si="5"/>
        <v>0</v>
      </c>
      <c r="M41" s="100">
        <f t="shared" si="5"/>
        <v>0</v>
      </c>
      <c r="N41" s="100">
        <f t="shared" si="5"/>
        <v>0</v>
      </c>
      <c r="O41" s="100">
        <f t="shared" si="5"/>
        <v>0</v>
      </c>
      <c r="P41" s="100">
        <f t="shared" si="5"/>
        <v>0</v>
      </c>
      <c r="Q41" s="100">
        <f t="shared" si="5"/>
        <v>0</v>
      </c>
      <c r="R41" s="100">
        <f t="shared" si="5"/>
        <v>0</v>
      </c>
      <c r="S41" s="100">
        <f t="shared" si="5"/>
        <v>0</v>
      </c>
      <c r="T41" s="100">
        <f t="shared" si="5"/>
        <v>0</v>
      </c>
      <c r="U41" s="100">
        <f t="shared" si="5"/>
        <v>0</v>
      </c>
      <c r="V41" s="100">
        <f t="shared" si="5"/>
        <v>0</v>
      </c>
      <c r="W41" s="103">
        <f>SUM(W27:W40)</f>
        <v>0</v>
      </c>
      <c r="X41" s="103">
        <f>SUM(X27:X40)</f>
        <v>0</v>
      </c>
      <c r="Y41" s="13"/>
      <c r="Z41" s="13"/>
      <c r="AA41" s="13"/>
      <c r="AB41" s="117"/>
      <c r="AC41" s="26"/>
      <c r="AD41" s="42"/>
    </row>
    <row r="42" spans="2:31" ht="15.75" thickBot="1">
      <c r="B42" s="116"/>
      <c r="C42" s="24"/>
      <c r="D42" s="33" t="s">
        <v>34</v>
      </c>
      <c r="E42" s="131" t="e">
        <f>+(F41/E41)</f>
        <v>#DIV/0!</v>
      </c>
      <c r="F42" s="132"/>
      <c r="G42" s="131" t="e">
        <f>+(H41/G41)</f>
        <v>#DIV/0!</v>
      </c>
      <c r="H42" s="132"/>
      <c r="I42" s="131" t="e">
        <f>+(J41/I41)</f>
        <v>#DIV/0!</v>
      </c>
      <c r="J42" s="132"/>
      <c r="K42" s="131" t="e">
        <f>+(L41/K41)</f>
        <v>#DIV/0!</v>
      </c>
      <c r="L42" s="132"/>
      <c r="M42" s="131" t="e">
        <f>+(N41/M41)</f>
        <v>#DIV/0!</v>
      </c>
      <c r="N42" s="132"/>
      <c r="O42" s="131" t="e">
        <f>+(P41/O41)</f>
        <v>#DIV/0!</v>
      </c>
      <c r="P42" s="132"/>
      <c r="Q42" s="131" t="e">
        <f>+(R41/Q41)</f>
        <v>#DIV/0!</v>
      </c>
      <c r="R42" s="132"/>
      <c r="S42" s="131" t="e">
        <f>+(T41/S41)</f>
        <v>#DIV/0!</v>
      </c>
      <c r="T42" s="132"/>
      <c r="U42" s="131" t="e">
        <f>+(V41/U41)</f>
        <v>#DIV/0!</v>
      </c>
      <c r="V42" s="132"/>
      <c r="W42" s="160" t="e">
        <f>+(X41/W41)</f>
        <v>#DIV/0!</v>
      </c>
      <c r="X42" s="166"/>
      <c r="Y42" s="13"/>
      <c r="Z42" s="13"/>
      <c r="AA42" s="13"/>
      <c r="AB42" s="117"/>
      <c r="AC42" s="26"/>
    </row>
    <row r="43" spans="2:31">
      <c r="B43" s="116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7"/>
      <c r="AC43" s="26"/>
    </row>
    <row r="44" spans="2:31">
      <c r="B44" s="116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7"/>
      <c r="AC44" s="2"/>
    </row>
    <row r="45" spans="2:31">
      <c r="B45" s="11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7"/>
      <c r="AC45" s="2"/>
    </row>
    <row r="46" spans="2:31">
      <c r="B46" s="116"/>
      <c r="AB46" s="117"/>
    </row>
    <row r="47" spans="2:31">
      <c r="B47" s="116"/>
      <c r="AB47" s="117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AB1:AB47"/>
    <mergeCell ref="D2:Z2"/>
    <mergeCell ref="D4:D6"/>
    <mergeCell ref="Y4:Z5"/>
    <mergeCell ref="E5:F5"/>
    <mergeCell ref="G5:H5"/>
    <mergeCell ref="I5:J5"/>
    <mergeCell ref="K5:L5"/>
    <mergeCell ref="M5:N5"/>
    <mergeCell ref="E22:F22"/>
    <mergeCell ref="B1:B47"/>
    <mergeCell ref="U22:V22"/>
    <mergeCell ref="D24:D26"/>
    <mergeCell ref="E24:F25"/>
    <mergeCell ref="E4:X4"/>
    <mergeCell ref="U25:V25"/>
    <mergeCell ref="G24:V24"/>
    <mergeCell ref="W22:X22"/>
    <mergeCell ref="W24:X25"/>
    <mergeCell ref="G25:H25"/>
    <mergeCell ref="Y22:Z22"/>
    <mergeCell ref="O5:P5"/>
    <mergeCell ref="Q5:R5"/>
    <mergeCell ref="S5:T5"/>
    <mergeCell ref="U5:V5"/>
    <mergeCell ref="W5:X5"/>
    <mergeCell ref="O22:P22"/>
    <mergeCell ref="Q22:R22"/>
    <mergeCell ref="S22:T22"/>
    <mergeCell ref="Q42:R42"/>
    <mergeCell ref="S42:T42"/>
    <mergeCell ref="U42:V42"/>
    <mergeCell ref="I25:J25"/>
    <mergeCell ref="K25:L25"/>
    <mergeCell ref="W42:X42"/>
    <mergeCell ref="M42:N42"/>
    <mergeCell ref="M25:N25"/>
    <mergeCell ref="Q25:R25"/>
    <mergeCell ref="S25:T25"/>
    <mergeCell ref="E42:F42"/>
    <mergeCell ref="G42:H42"/>
    <mergeCell ref="I42:J42"/>
    <mergeCell ref="G22:H22"/>
    <mergeCell ref="O42:P42"/>
    <mergeCell ref="O25:P25"/>
    <mergeCell ref="I22:J22"/>
    <mergeCell ref="K22:L22"/>
    <mergeCell ref="M22:N22"/>
    <mergeCell ref="K42:L42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1:U49"/>
  <sheetViews>
    <sheetView topLeftCell="C1" zoomScale="80" zoomScaleNormal="80" workbookViewId="0">
      <selection activeCell="S28" sqref="S28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76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 ht="15">
      <c r="B8" s="117"/>
      <c r="Q8" s="146"/>
      <c r="S8" s="68" t="s">
        <v>10</v>
      </c>
      <c r="T8" s="47"/>
    </row>
    <row r="9" spans="2:21" ht="15">
      <c r="B9" s="117"/>
      <c r="Q9" s="146"/>
      <c r="S9" s="69" t="s">
        <v>11</v>
      </c>
      <c r="T9" s="47"/>
    </row>
    <row r="10" spans="2:21" ht="15">
      <c r="B10" s="117"/>
      <c r="Q10" s="146"/>
      <c r="S10" s="69" t="s">
        <v>14</v>
      </c>
      <c r="T10" s="47"/>
    </row>
    <row r="11" spans="2:21" ht="15">
      <c r="B11" s="117"/>
      <c r="Q11" s="146"/>
      <c r="S11" s="70" t="s">
        <v>38</v>
      </c>
      <c r="T11" s="48"/>
    </row>
    <row r="12" spans="2:21" ht="15">
      <c r="B12" s="117"/>
      <c r="Q12" s="146"/>
      <c r="S12" s="69" t="s">
        <v>12</v>
      </c>
      <c r="T12" s="47"/>
    </row>
    <row r="13" spans="2:21" ht="15">
      <c r="B13" s="117"/>
      <c r="Q13" s="146"/>
      <c r="S13" s="69" t="s">
        <v>13</v>
      </c>
      <c r="T13" s="47"/>
    </row>
    <row r="14" spans="2:21" ht="15">
      <c r="B14" s="117"/>
      <c r="Q14" s="146"/>
      <c r="S14" s="69" t="s">
        <v>15</v>
      </c>
      <c r="T14" s="47"/>
    </row>
    <row r="15" spans="2:21" ht="15">
      <c r="B15" s="117"/>
      <c r="Q15" s="146"/>
      <c r="S15" s="69" t="s">
        <v>16</v>
      </c>
      <c r="T15" s="47"/>
    </row>
    <row r="16" spans="2:21" ht="15">
      <c r="B16" s="117"/>
      <c r="Q16" s="146"/>
      <c r="S16" s="69" t="s">
        <v>17</v>
      </c>
      <c r="T16" s="48"/>
    </row>
    <row r="17" spans="2:21" ht="15">
      <c r="B17" s="117"/>
      <c r="Q17" s="146"/>
      <c r="S17" s="69" t="s">
        <v>18</v>
      </c>
      <c r="T17" s="48"/>
    </row>
    <row r="18" spans="2:21" ht="15">
      <c r="B18" s="117"/>
      <c r="Q18" s="146"/>
      <c r="S18" s="69" t="s">
        <v>19</v>
      </c>
      <c r="T18" s="47"/>
    </row>
    <row r="19" spans="2:21" ht="15">
      <c r="B19" s="117"/>
      <c r="Q19" s="146"/>
      <c r="S19" s="69" t="s">
        <v>20</v>
      </c>
      <c r="T19" s="47"/>
    </row>
    <row r="20" spans="2:21" ht="15">
      <c r="B20" s="117"/>
      <c r="Q20" s="146"/>
      <c r="S20" s="69" t="s">
        <v>21</v>
      </c>
      <c r="T20" s="47"/>
    </row>
    <row r="21" spans="2:21" ht="15.75" thickBot="1">
      <c r="B21" s="117"/>
      <c r="Q21" s="146"/>
      <c r="S21" s="71" t="s">
        <v>22</v>
      </c>
      <c r="T21" s="47"/>
    </row>
    <row r="22" spans="2:21">
      <c r="B22" s="117"/>
      <c r="Q22" s="146"/>
      <c r="S22" s="4"/>
      <c r="T22" s="6">
        <f>SUM(T8:T21)</f>
        <v>0</v>
      </c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47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B1:AE89"/>
  <sheetViews>
    <sheetView zoomScale="80" zoomScaleNormal="80" workbookViewId="0">
      <selection activeCell="G24" sqref="G24:V24"/>
    </sheetView>
  </sheetViews>
  <sheetFormatPr baseColWidth="10" defaultRowHeight="12.75"/>
  <cols>
    <col min="1" max="1" width="1" customWidth="1"/>
    <col min="2" max="2" width="9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140625" style="25" customWidth="1"/>
    <col min="24" max="24" width="7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6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7" t="s">
        <v>39</v>
      </c>
      <c r="AC1" s="26"/>
    </row>
    <row r="2" spans="2:29" ht="15.75">
      <c r="B2" s="116"/>
      <c r="C2" s="24"/>
      <c r="D2" s="118" t="s">
        <v>77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2"/>
      <c r="AB2" s="117"/>
      <c r="AC2" s="26"/>
    </row>
    <row r="3" spans="2:29" ht="16.5" thickBot="1">
      <c r="B3" s="116"/>
      <c r="C3" s="24"/>
      <c r="D3" s="29"/>
      <c r="E3" s="2"/>
      <c r="F3" s="2"/>
      <c r="G3" s="2"/>
      <c r="H3" s="2"/>
      <c r="I3" s="2"/>
      <c r="J3" s="2"/>
      <c r="K3" s="2"/>
      <c r="L3" s="2"/>
      <c r="M3" s="95"/>
      <c r="N3" s="95"/>
      <c r="O3" s="95"/>
      <c r="P3" s="9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7"/>
      <c r="AC3" s="26"/>
    </row>
    <row r="4" spans="2:29" ht="13.5" thickBot="1">
      <c r="B4" s="116"/>
      <c r="C4" s="24"/>
      <c r="D4" s="148" t="s">
        <v>0</v>
      </c>
      <c r="E4" s="113" t="s">
        <v>52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51" t="s">
        <v>36</v>
      </c>
      <c r="Z4" s="152"/>
      <c r="AA4" s="2"/>
      <c r="AB4" s="117"/>
      <c r="AC4" s="26"/>
    </row>
    <row r="5" spans="2:29" ht="13.5" thickBot="1">
      <c r="B5" s="116"/>
      <c r="C5" s="24"/>
      <c r="D5" s="161"/>
      <c r="E5" s="126" t="s">
        <v>44</v>
      </c>
      <c r="F5" s="127"/>
      <c r="G5" s="128" t="s">
        <v>1</v>
      </c>
      <c r="H5" s="127"/>
      <c r="I5" s="128" t="s">
        <v>2</v>
      </c>
      <c r="J5" s="127"/>
      <c r="K5" s="128" t="s">
        <v>4</v>
      </c>
      <c r="L5" s="127"/>
      <c r="M5" s="128" t="s">
        <v>3</v>
      </c>
      <c r="N5" s="127"/>
      <c r="O5" s="128" t="s">
        <v>5</v>
      </c>
      <c r="P5" s="127"/>
      <c r="Q5" s="129" t="s">
        <v>6</v>
      </c>
      <c r="R5" s="130"/>
      <c r="S5" s="129" t="s">
        <v>7</v>
      </c>
      <c r="T5" s="130"/>
      <c r="U5" s="128" t="s">
        <v>9</v>
      </c>
      <c r="V5" s="127"/>
      <c r="W5" s="128" t="s">
        <v>8</v>
      </c>
      <c r="X5" s="163"/>
      <c r="Y5" s="153"/>
      <c r="Z5" s="154"/>
      <c r="AA5" s="2"/>
      <c r="AB5" s="117"/>
      <c r="AC5" s="26"/>
    </row>
    <row r="6" spans="2:29" ht="13.5" thickBot="1">
      <c r="B6" s="116"/>
      <c r="C6" s="24"/>
      <c r="D6" s="162"/>
      <c r="E6" s="106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105" t="s">
        <v>33</v>
      </c>
      <c r="Y6" s="50" t="s">
        <v>32</v>
      </c>
      <c r="Z6" s="50" t="s">
        <v>33</v>
      </c>
      <c r="AA6" s="2"/>
      <c r="AB6" s="117"/>
      <c r="AC6" s="26"/>
    </row>
    <row r="7" spans="2:29" ht="15.95" customHeight="1">
      <c r="B7" s="116"/>
      <c r="C7" s="24"/>
      <c r="D7" s="52" t="s">
        <v>10</v>
      </c>
      <c r="E7" s="8">
        <f>JULIO!D7+AGOSTO!E7+SETIEMBRE!E7+OCTUBRE!E7+NOVIEMBRE!E7+DICIEMBRE!E7</f>
        <v>1</v>
      </c>
      <c r="F7" s="8">
        <f>JULIO!E7+AGOSTO!F7+SETIEMBRE!F7+OCTUBRE!F7+NOVIEMBRE!F7+DICIEMBRE!F7</f>
        <v>0</v>
      </c>
      <c r="G7" s="8">
        <f>JULIO!F7+AGOSTO!G7+SETIEMBRE!G7+OCTUBRE!G7+NOVIEMBRE!G7+DICIEMBRE!G7</f>
        <v>4</v>
      </c>
      <c r="H7" s="8">
        <f>JULIO!G7+AGOSTO!H7+SETIEMBRE!H7+OCTUBRE!H7+NOVIEMBRE!H7+DICIEMBRE!H7</f>
        <v>0</v>
      </c>
      <c r="I7" s="8">
        <f>JULIO!H7+AGOSTO!I7+SETIEMBRE!I7+OCTUBRE!I7+NOVIEMBRE!I7+DICIEMBRE!I7</f>
        <v>20</v>
      </c>
      <c r="J7" s="8">
        <f>JULIO!I7+AGOSTO!J7+SETIEMBRE!J7+OCTUBRE!J7+NOVIEMBRE!J7+DICIEMBRE!J7</f>
        <v>1</v>
      </c>
      <c r="K7" s="8">
        <f>JULIO!J7+AGOSTO!K7+SETIEMBRE!K7+OCTUBRE!K7+NOVIEMBRE!K7+DICIEMBRE!K7</f>
        <v>5</v>
      </c>
      <c r="L7" s="8">
        <f>JULIO!K7+AGOSTO!L7+SETIEMBRE!L7+OCTUBRE!L7+NOVIEMBRE!L7+DICIEMBRE!L7</f>
        <v>2</v>
      </c>
      <c r="M7" s="8">
        <f>JULIO!L7+AGOSTO!M7+SETIEMBRE!M7+OCTUBRE!M7+NOVIEMBRE!M7+DICIEMBRE!M7</f>
        <v>2</v>
      </c>
      <c r="N7" s="8">
        <f>JULIO!M7+AGOSTO!N7+SETIEMBRE!N7+OCTUBRE!N7+NOVIEMBRE!N7+DICIEMBRE!N7</f>
        <v>1</v>
      </c>
      <c r="O7" s="8">
        <f>JULIO!N7+AGOSTO!O7+SETIEMBRE!O7+OCTUBRE!O7+NOVIEMBRE!O7+DICIEMBRE!O7</f>
        <v>3</v>
      </c>
      <c r="P7" s="8">
        <f>JULIO!O7+AGOSTO!P7+SETIEMBRE!P7+OCTUBRE!P7+NOVIEMBRE!P7+DICIEMBRE!P7</f>
        <v>1</v>
      </c>
      <c r="Q7" s="8">
        <f>JULIO!P7+AGOSTO!Q7+SETIEMBRE!Q7+OCTUBRE!Q7+NOVIEMBRE!Q7+DICIEMBRE!Q7</f>
        <v>16</v>
      </c>
      <c r="R7" s="8">
        <f>JULIO!Q7+AGOSTO!R7+SETIEMBRE!R7+OCTUBRE!R7+NOVIEMBRE!R7+DICIEMBRE!R7</f>
        <v>1</v>
      </c>
      <c r="S7" s="8">
        <f>JULIO!R7+AGOSTO!S7+SETIEMBRE!S7+OCTUBRE!S7+NOVIEMBRE!S7+DICIEMBRE!S7</f>
        <v>15</v>
      </c>
      <c r="T7" s="8">
        <f>JULIO!S7+AGOSTO!T7+SETIEMBRE!T7+OCTUBRE!T7+NOVIEMBRE!T7+DICIEMBRE!T7</f>
        <v>1</v>
      </c>
      <c r="U7" s="8">
        <f>JULIO!T7+AGOSTO!U7+SETIEMBRE!U7+OCTUBRE!U7+NOVIEMBRE!U7+DICIEMBRE!U7</f>
        <v>8</v>
      </c>
      <c r="V7" s="8">
        <f>JULIO!U7+AGOSTO!V7+SETIEMBRE!V7+OCTUBRE!V7+NOVIEMBRE!V7+DICIEMBRE!V7</f>
        <v>2</v>
      </c>
      <c r="W7" s="8">
        <f>JULIO!V7+AGOSTO!W7+SETIEMBRE!W7+OCTUBRE!W7+NOVIEMBRE!W7+DICIEMBRE!W7</f>
        <v>13</v>
      </c>
      <c r="X7" s="8">
        <f>JULIO!W7+AGOSTO!X7+SETIEMBRE!X7+OCTUBRE!X7+NOVIEMBRE!X7+DICIEMBRE!X7</f>
        <v>2</v>
      </c>
      <c r="Y7" s="58">
        <f t="shared" ref="Y7:Z20" si="0">(E7+G7+I7+K7+M7+O7+Q7+S7+U7+W7)</f>
        <v>87</v>
      </c>
      <c r="Z7" s="59">
        <f t="shared" si="0"/>
        <v>11</v>
      </c>
      <c r="AA7" s="2"/>
      <c r="AB7" s="117"/>
      <c r="AC7" s="26"/>
    </row>
    <row r="8" spans="2:29" ht="15.95" customHeight="1">
      <c r="B8" s="116"/>
      <c r="C8" s="24"/>
      <c r="D8" s="53" t="s">
        <v>11</v>
      </c>
      <c r="E8" s="8">
        <f>JULIO!D8+AGOSTO!E8+SETIEMBRE!E8+OCTUBRE!E8+NOVIEMBRE!E8+DICIEMBRE!E8</f>
        <v>9</v>
      </c>
      <c r="F8" s="8">
        <f>JULIO!E8+AGOSTO!F8+SETIEMBRE!F8+OCTUBRE!F8+NOVIEMBRE!F8+DICIEMBRE!F8</f>
        <v>8</v>
      </c>
      <c r="G8" s="8">
        <f>JULIO!F8+AGOSTO!G8+SETIEMBRE!G8+OCTUBRE!G8+NOVIEMBRE!G8+DICIEMBRE!G8</f>
        <v>58</v>
      </c>
      <c r="H8" s="8">
        <f>JULIO!G8+AGOSTO!H8+SETIEMBRE!H8+OCTUBRE!H8+NOVIEMBRE!H8+DICIEMBRE!H8</f>
        <v>42</v>
      </c>
      <c r="I8" s="8">
        <f>JULIO!H8+AGOSTO!I8+SETIEMBRE!I8+OCTUBRE!I8+NOVIEMBRE!I8+DICIEMBRE!I8</f>
        <v>7</v>
      </c>
      <c r="J8" s="8">
        <f>JULIO!I8+AGOSTO!J8+SETIEMBRE!J8+OCTUBRE!J8+NOVIEMBRE!J8+DICIEMBRE!J8</f>
        <v>3</v>
      </c>
      <c r="K8" s="8">
        <f>JULIO!J8+AGOSTO!K8+SETIEMBRE!K8+OCTUBRE!K8+NOVIEMBRE!K8+DICIEMBRE!K8</f>
        <v>11</v>
      </c>
      <c r="L8" s="8">
        <f>JULIO!K8+AGOSTO!L8+SETIEMBRE!L8+OCTUBRE!L8+NOVIEMBRE!L8+DICIEMBRE!L8</f>
        <v>7</v>
      </c>
      <c r="M8" s="8">
        <f>JULIO!L8+AGOSTO!M8+SETIEMBRE!M8+OCTUBRE!M8+NOVIEMBRE!M8+DICIEMBRE!M8</f>
        <v>0</v>
      </c>
      <c r="N8" s="8">
        <f>JULIO!M8+AGOSTO!N8+SETIEMBRE!N8+OCTUBRE!N8+NOVIEMBRE!N8+DICIEMBRE!N8</f>
        <v>0</v>
      </c>
      <c r="O8" s="8">
        <f>JULIO!N8+AGOSTO!O8+SETIEMBRE!O8+OCTUBRE!O8+NOVIEMBRE!O8+DICIEMBRE!O8</f>
        <v>0</v>
      </c>
      <c r="P8" s="8">
        <f>JULIO!O8+AGOSTO!P8+SETIEMBRE!P8+OCTUBRE!P8+NOVIEMBRE!P8+DICIEMBRE!P8</f>
        <v>0</v>
      </c>
      <c r="Q8" s="8">
        <f>JULIO!P8+AGOSTO!Q8+SETIEMBRE!Q8+OCTUBRE!Q8+NOVIEMBRE!Q8+DICIEMBRE!Q8</f>
        <v>4</v>
      </c>
      <c r="R8" s="8">
        <f>JULIO!Q8+AGOSTO!R8+SETIEMBRE!R8+OCTUBRE!R8+NOVIEMBRE!R8+DICIEMBRE!R8</f>
        <v>1</v>
      </c>
      <c r="S8" s="8">
        <f>JULIO!R8+AGOSTO!S8+SETIEMBRE!S8+OCTUBRE!S8+NOVIEMBRE!S8+DICIEMBRE!S8</f>
        <v>12</v>
      </c>
      <c r="T8" s="8">
        <f>JULIO!S8+AGOSTO!T8+SETIEMBRE!T8+OCTUBRE!T8+NOVIEMBRE!T8+DICIEMBRE!T8</f>
        <v>7</v>
      </c>
      <c r="U8" s="8">
        <f>JULIO!T8+AGOSTO!U8+SETIEMBRE!U8+OCTUBRE!U8+NOVIEMBRE!U8+DICIEMBRE!U8</f>
        <v>1</v>
      </c>
      <c r="V8" s="8">
        <f>JULIO!U8+AGOSTO!V8+SETIEMBRE!V8+OCTUBRE!V8+NOVIEMBRE!V8+DICIEMBRE!V8</f>
        <v>1</v>
      </c>
      <c r="W8" s="8">
        <f>JULIO!V8+AGOSTO!W8+SETIEMBRE!W8+OCTUBRE!W8+NOVIEMBRE!W8+DICIEMBRE!W8</f>
        <v>1</v>
      </c>
      <c r="X8" s="8">
        <f>JULIO!W8+AGOSTO!X8+SETIEMBRE!X8+OCTUBRE!X8+NOVIEMBRE!X8+DICIEMBRE!X8</f>
        <v>1</v>
      </c>
      <c r="Y8" s="58">
        <f t="shared" si="0"/>
        <v>103</v>
      </c>
      <c r="Z8" s="59">
        <f t="shared" si="0"/>
        <v>70</v>
      </c>
      <c r="AA8" s="2"/>
      <c r="AB8" s="117"/>
      <c r="AC8" s="26"/>
    </row>
    <row r="9" spans="2:29" ht="15.95" customHeight="1">
      <c r="B9" s="116"/>
      <c r="C9" s="24"/>
      <c r="D9" s="53" t="s">
        <v>14</v>
      </c>
      <c r="E9" s="8">
        <f>JULIO!D9+AGOSTO!E9+SETIEMBRE!E9+OCTUBRE!E9+NOVIEMBRE!E9+DICIEMBRE!E9</f>
        <v>8</v>
      </c>
      <c r="F9" s="8">
        <f>JULIO!E9+AGOSTO!F9+SETIEMBRE!F9+OCTUBRE!F9+NOVIEMBRE!F9+DICIEMBRE!F9</f>
        <v>8</v>
      </c>
      <c r="G9" s="8">
        <f>JULIO!F9+AGOSTO!G9+SETIEMBRE!G9+OCTUBRE!G9+NOVIEMBRE!G9+DICIEMBRE!G9</f>
        <v>40</v>
      </c>
      <c r="H9" s="8">
        <f>JULIO!G9+AGOSTO!H9+SETIEMBRE!H9+OCTUBRE!H9+NOVIEMBRE!H9+DICIEMBRE!H9</f>
        <v>35</v>
      </c>
      <c r="I9" s="8">
        <f>JULIO!H9+AGOSTO!I9+SETIEMBRE!I9+OCTUBRE!I9+NOVIEMBRE!I9+DICIEMBRE!I9</f>
        <v>17</v>
      </c>
      <c r="J9" s="8">
        <f>JULIO!I9+AGOSTO!J9+SETIEMBRE!J9+OCTUBRE!J9+NOVIEMBRE!J9+DICIEMBRE!J9</f>
        <v>15</v>
      </c>
      <c r="K9" s="8">
        <f>JULIO!J9+AGOSTO!K9+SETIEMBRE!K9+OCTUBRE!K9+NOVIEMBRE!K9+DICIEMBRE!K9</f>
        <v>6</v>
      </c>
      <c r="L9" s="8">
        <f>JULIO!K9+AGOSTO!L9+SETIEMBRE!L9+OCTUBRE!L9+NOVIEMBRE!L9+DICIEMBRE!L9</f>
        <v>5</v>
      </c>
      <c r="M9" s="8">
        <f>JULIO!L9+AGOSTO!M9+SETIEMBRE!M9+OCTUBRE!M9+NOVIEMBRE!M9+DICIEMBRE!M9</f>
        <v>14</v>
      </c>
      <c r="N9" s="8">
        <f>JULIO!M9+AGOSTO!N9+SETIEMBRE!N9+OCTUBRE!N9+NOVIEMBRE!N9+DICIEMBRE!N9</f>
        <v>13</v>
      </c>
      <c r="O9" s="8">
        <f>JULIO!N9+AGOSTO!O9+SETIEMBRE!O9+OCTUBRE!O9+NOVIEMBRE!O9+DICIEMBRE!O9</f>
        <v>2</v>
      </c>
      <c r="P9" s="8">
        <f>JULIO!O9+AGOSTO!P9+SETIEMBRE!P9+OCTUBRE!P9+NOVIEMBRE!P9+DICIEMBRE!P9</f>
        <v>2</v>
      </c>
      <c r="Q9" s="8">
        <f>JULIO!P9+AGOSTO!Q9+SETIEMBRE!Q9+OCTUBRE!Q9+NOVIEMBRE!Q9+DICIEMBRE!Q9</f>
        <v>16</v>
      </c>
      <c r="R9" s="8">
        <f>JULIO!Q9+AGOSTO!R9+SETIEMBRE!R9+OCTUBRE!R9+NOVIEMBRE!R9+DICIEMBRE!R9</f>
        <v>16</v>
      </c>
      <c r="S9" s="8">
        <f>JULIO!R9+AGOSTO!S9+SETIEMBRE!S9+OCTUBRE!S9+NOVIEMBRE!S9+DICIEMBRE!S9</f>
        <v>19</v>
      </c>
      <c r="T9" s="8">
        <f>JULIO!S9+AGOSTO!T9+SETIEMBRE!T9+OCTUBRE!T9+NOVIEMBRE!T9+DICIEMBRE!T9</f>
        <v>19</v>
      </c>
      <c r="U9" s="8">
        <f>JULIO!T9+AGOSTO!U9+SETIEMBRE!U9+OCTUBRE!U9+NOVIEMBRE!U9+DICIEMBRE!U9</f>
        <v>3</v>
      </c>
      <c r="V9" s="8">
        <f>JULIO!U9+AGOSTO!V9+SETIEMBRE!V9+OCTUBRE!V9+NOVIEMBRE!V9+DICIEMBRE!V9</f>
        <v>3</v>
      </c>
      <c r="W9" s="8">
        <f>JULIO!V9+AGOSTO!W9+SETIEMBRE!W9+OCTUBRE!W9+NOVIEMBRE!W9+DICIEMBRE!W9</f>
        <v>16</v>
      </c>
      <c r="X9" s="8">
        <f>JULIO!W9+AGOSTO!X9+SETIEMBRE!X9+OCTUBRE!X9+NOVIEMBRE!X9+DICIEMBRE!X9</f>
        <v>16</v>
      </c>
      <c r="Y9" s="58">
        <f t="shared" si="0"/>
        <v>141</v>
      </c>
      <c r="Z9" s="59">
        <f t="shared" si="0"/>
        <v>132</v>
      </c>
      <c r="AA9" s="2"/>
      <c r="AB9" s="117"/>
      <c r="AC9" s="26"/>
    </row>
    <row r="10" spans="2:29" ht="15.95" customHeight="1">
      <c r="B10" s="116"/>
      <c r="C10" s="24"/>
      <c r="D10" s="53" t="s">
        <v>38</v>
      </c>
      <c r="E10" s="8">
        <f>JULIO!D10+AGOSTO!E10+SETIEMBRE!E10+OCTUBRE!E10+NOVIEMBRE!E10+DICIEMBRE!E10</f>
        <v>6</v>
      </c>
      <c r="F10" s="8">
        <f>JULIO!E10+AGOSTO!F10+SETIEMBRE!F10+OCTUBRE!F10+NOVIEMBRE!F10+DICIEMBRE!F10</f>
        <v>5</v>
      </c>
      <c r="G10" s="8">
        <f>JULIO!F10+AGOSTO!G10+SETIEMBRE!G10+OCTUBRE!G10+NOVIEMBRE!G10+DICIEMBRE!G10</f>
        <v>16</v>
      </c>
      <c r="H10" s="8">
        <f>JULIO!G10+AGOSTO!H10+SETIEMBRE!H10+OCTUBRE!H10+NOVIEMBRE!H10+DICIEMBRE!H10</f>
        <v>8</v>
      </c>
      <c r="I10" s="8">
        <f>JULIO!H10+AGOSTO!I10+SETIEMBRE!I10+OCTUBRE!I10+NOVIEMBRE!I10+DICIEMBRE!I10</f>
        <v>3</v>
      </c>
      <c r="J10" s="8">
        <f>JULIO!I10+AGOSTO!J10+SETIEMBRE!J10+OCTUBRE!J10+NOVIEMBRE!J10+DICIEMBRE!J10</f>
        <v>3</v>
      </c>
      <c r="K10" s="8">
        <f>JULIO!J10+AGOSTO!K10+SETIEMBRE!K10+OCTUBRE!K10+NOVIEMBRE!K10+DICIEMBRE!K10</f>
        <v>27</v>
      </c>
      <c r="L10" s="8">
        <f>JULIO!K10+AGOSTO!L10+SETIEMBRE!L10+OCTUBRE!L10+NOVIEMBRE!L10+DICIEMBRE!L10</f>
        <v>4</v>
      </c>
      <c r="M10" s="8">
        <f>JULIO!L10+AGOSTO!M10+SETIEMBRE!M10+OCTUBRE!M10+NOVIEMBRE!M10+DICIEMBRE!M10</f>
        <v>4</v>
      </c>
      <c r="N10" s="8">
        <f>JULIO!M10+AGOSTO!N10+SETIEMBRE!N10+OCTUBRE!N10+NOVIEMBRE!N10+DICIEMBRE!N10</f>
        <v>1</v>
      </c>
      <c r="O10" s="8">
        <f>JULIO!N10+AGOSTO!O10+SETIEMBRE!O10+OCTUBRE!O10+NOVIEMBRE!O10+DICIEMBRE!O10</f>
        <v>0</v>
      </c>
      <c r="P10" s="8">
        <f>JULIO!O10+AGOSTO!P10+SETIEMBRE!P10+OCTUBRE!P10+NOVIEMBRE!P10+DICIEMBRE!P10</f>
        <v>0</v>
      </c>
      <c r="Q10" s="8">
        <f>JULIO!P10+AGOSTO!Q10+SETIEMBRE!Q10+OCTUBRE!Q10+NOVIEMBRE!Q10+DICIEMBRE!Q10</f>
        <v>7</v>
      </c>
      <c r="R10" s="8">
        <f>JULIO!Q10+AGOSTO!R10+SETIEMBRE!R10+OCTUBRE!R10+NOVIEMBRE!R10+DICIEMBRE!R10</f>
        <v>3</v>
      </c>
      <c r="S10" s="8">
        <f>JULIO!R10+AGOSTO!S10+SETIEMBRE!S10+OCTUBRE!S10+NOVIEMBRE!S10+DICIEMBRE!S10</f>
        <v>10</v>
      </c>
      <c r="T10" s="8">
        <f>JULIO!S10+AGOSTO!T10+SETIEMBRE!T10+OCTUBRE!T10+NOVIEMBRE!T10+DICIEMBRE!T10</f>
        <v>5</v>
      </c>
      <c r="U10" s="8">
        <f>JULIO!T10+AGOSTO!U10+SETIEMBRE!U10+OCTUBRE!U10+NOVIEMBRE!U10+DICIEMBRE!U10</f>
        <v>1</v>
      </c>
      <c r="V10" s="8">
        <f>JULIO!U10+AGOSTO!V10+SETIEMBRE!V10+OCTUBRE!V10+NOVIEMBRE!V10+DICIEMBRE!V10</f>
        <v>1</v>
      </c>
      <c r="W10" s="8">
        <f>JULIO!V10+AGOSTO!W10+SETIEMBRE!W10+OCTUBRE!W10+NOVIEMBRE!W10+DICIEMBRE!W10</f>
        <v>1</v>
      </c>
      <c r="X10" s="8">
        <f>JULIO!W10+AGOSTO!X10+SETIEMBRE!X10+OCTUBRE!X10+NOVIEMBRE!X10+DICIEMBRE!X10</f>
        <v>0</v>
      </c>
      <c r="Y10" s="58">
        <f t="shared" si="0"/>
        <v>75</v>
      </c>
      <c r="Z10" s="59">
        <f t="shared" si="0"/>
        <v>30</v>
      </c>
      <c r="AA10" s="2"/>
      <c r="AB10" s="117"/>
      <c r="AC10" s="26"/>
    </row>
    <row r="11" spans="2:29" ht="15.95" customHeight="1">
      <c r="B11" s="116"/>
      <c r="C11" s="24"/>
      <c r="D11" s="53" t="s">
        <v>12</v>
      </c>
      <c r="E11" s="8">
        <f>JULIO!D11+AGOSTO!E11+SETIEMBRE!E11+OCTUBRE!E11+NOVIEMBRE!E11+DICIEMBRE!E11</f>
        <v>48</v>
      </c>
      <c r="F11" s="8">
        <f>JULIO!E11+AGOSTO!F11+SETIEMBRE!F11+OCTUBRE!F11+NOVIEMBRE!F11+DICIEMBRE!F11</f>
        <v>26</v>
      </c>
      <c r="G11" s="8">
        <f>JULIO!F11+AGOSTO!G11+SETIEMBRE!G11+OCTUBRE!G11+NOVIEMBRE!G11+DICIEMBRE!G11</f>
        <v>131</v>
      </c>
      <c r="H11" s="8">
        <f>JULIO!G11+AGOSTO!H11+SETIEMBRE!H11+OCTUBRE!H11+NOVIEMBRE!H11+DICIEMBRE!H11</f>
        <v>76</v>
      </c>
      <c r="I11" s="8">
        <f>JULIO!H11+AGOSTO!I11+SETIEMBRE!I11+OCTUBRE!I11+NOVIEMBRE!I11+DICIEMBRE!I11</f>
        <v>22</v>
      </c>
      <c r="J11" s="8">
        <f>JULIO!I11+AGOSTO!J11+SETIEMBRE!J11+OCTUBRE!J11+NOVIEMBRE!J11+DICIEMBRE!J11</f>
        <v>7</v>
      </c>
      <c r="K11" s="8">
        <f>JULIO!J11+AGOSTO!K11+SETIEMBRE!K11+OCTUBRE!K11+NOVIEMBRE!K11+DICIEMBRE!K11</f>
        <v>8</v>
      </c>
      <c r="L11" s="8">
        <f>JULIO!K11+AGOSTO!L11+SETIEMBRE!L11+OCTUBRE!L11+NOVIEMBRE!L11+DICIEMBRE!L11</f>
        <v>3</v>
      </c>
      <c r="M11" s="8">
        <f>JULIO!L11+AGOSTO!M11+SETIEMBRE!M11+OCTUBRE!M11+NOVIEMBRE!M11+DICIEMBRE!M11</f>
        <v>2</v>
      </c>
      <c r="N11" s="8">
        <f>JULIO!M11+AGOSTO!N11+SETIEMBRE!N11+OCTUBRE!N11+NOVIEMBRE!N11+DICIEMBRE!N11</f>
        <v>0</v>
      </c>
      <c r="O11" s="8">
        <f>JULIO!N11+AGOSTO!O11+SETIEMBRE!O11+OCTUBRE!O11+NOVIEMBRE!O11+DICIEMBRE!O11</f>
        <v>0</v>
      </c>
      <c r="P11" s="8">
        <f>JULIO!O11+AGOSTO!P11+SETIEMBRE!P11+OCTUBRE!P11+NOVIEMBRE!P11+DICIEMBRE!P11</f>
        <v>0</v>
      </c>
      <c r="Q11" s="8">
        <f>JULIO!P11+AGOSTO!Q11+SETIEMBRE!Q11+OCTUBRE!Q11+NOVIEMBRE!Q11+DICIEMBRE!Q11</f>
        <v>6</v>
      </c>
      <c r="R11" s="8">
        <f>JULIO!Q11+AGOSTO!R11+SETIEMBRE!R11+OCTUBRE!R11+NOVIEMBRE!R11+DICIEMBRE!R11</f>
        <v>5</v>
      </c>
      <c r="S11" s="8">
        <f>JULIO!R11+AGOSTO!S11+SETIEMBRE!S11+OCTUBRE!S11+NOVIEMBRE!S11+DICIEMBRE!S11</f>
        <v>16</v>
      </c>
      <c r="T11" s="8">
        <f>JULIO!S11+AGOSTO!T11+SETIEMBRE!T11+OCTUBRE!T11+NOVIEMBRE!T11+DICIEMBRE!T11</f>
        <v>8</v>
      </c>
      <c r="U11" s="8">
        <f>JULIO!T11+AGOSTO!U11+SETIEMBRE!U11+OCTUBRE!U11+NOVIEMBRE!U11+DICIEMBRE!U11</f>
        <v>2</v>
      </c>
      <c r="V11" s="8">
        <f>JULIO!U11+AGOSTO!V11+SETIEMBRE!V11+OCTUBRE!V11+NOVIEMBRE!V11+DICIEMBRE!V11</f>
        <v>1</v>
      </c>
      <c r="W11" s="8">
        <f>JULIO!V11+AGOSTO!W11+SETIEMBRE!W11+OCTUBRE!W11+NOVIEMBRE!W11+DICIEMBRE!W11</f>
        <v>12</v>
      </c>
      <c r="X11" s="8">
        <f>JULIO!W11+AGOSTO!X11+SETIEMBRE!X11+OCTUBRE!X11+NOVIEMBRE!X11+DICIEMBRE!X11</f>
        <v>8</v>
      </c>
      <c r="Y11" s="58">
        <f>(E11+G11+I11+K11+M11+O11+Q11+S11+U11+W11)</f>
        <v>247</v>
      </c>
      <c r="Z11" s="59">
        <f>(F11+H11+J11+L11+N11+P11+R11+T11+V11+X11)</f>
        <v>134</v>
      </c>
      <c r="AA11" s="2"/>
      <c r="AB11" s="117"/>
      <c r="AC11" s="26"/>
    </row>
    <row r="12" spans="2:29" ht="15.95" customHeight="1">
      <c r="B12" s="116"/>
      <c r="C12" s="24"/>
      <c r="D12" s="53" t="s">
        <v>13</v>
      </c>
      <c r="E12" s="8">
        <f>JULIO!D12+AGOSTO!E12+SETIEMBRE!E12+OCTUBRE!E12+NOVIEMBRE!E12+DICIEMBRE!E12</f>
        <v>41</v>
      </c>
      <c r="F12" s="8">
        <f>JULIO!E12+AGOSTO!F12+SETIEMBRE!F12+OCTUBRE!F12+NOVIEMBRE!F12+DICIEMBRE!F12</f>
        <v>19</v>
      </c>
      <c r="G12" s="8">
        <f>JULIO!F12+AGOSTO!G12+SETIEMBRE!G12+OCTUBRE!G12+NOVIEMBRE!G12+DICIEMBRE!G12</f>
        <v>104</v>
      </c>
      <c r="H12" s="8">
        <f>JULIO!G12+AGOSTO!H12+SETIEMBRE!H12+OCTUBRE!H12+NOVIEMBRE!H12+DICIEMBRE!H12</f>
        <v>44</v>
      </c>
      <c r="I12" s="8">
        <f>JULIO!H12+AGOSTO!I12+SETIEMBRE!I12+OCTUBRE!I12+NOVIEMBRE!I12+DICIEMBRE!I12</f>
        <v>19</v>
      </c>
      <c r="J12" s="8">
        <f>JULIO!I12+AGOSTO!J12+SETIEMBRE!J12+OCTUBRE!J12+NOVIEMBRE!J12+DICIEMBRE!J12</f>
        <v>3</v>
      </c>
      <c r="K12" s="8">
        <f>JULIO!J12+AGOSTO!K12+SETIEMBRE!K12+OCTUBRE!K12+NOVIEMBRE!K12+DICIEMBRE!K12</f>
        <v>10</v>
      </c>
      <c r="L12" s="8">
        <f>JULIO!K12+AGOSTO!L12+SETIEMBRE!L12+OCTUBRE!L12+NOVIEMBRE!L12+DICIEMBRE!L12</f>
        <v>6</v>
      </c>
      <c r="M12" s="8">
        <f>JULIO!L12+AGOSTO!M12+SETIEMBRE!M12+OCTUBRE!M12+NOVIEMBRE!M12+DICIEMBRE!M12</f>
        <v>8</v>
      </c>
      <c r="N12" s="8">
        <f>JULIO!M12+AGOSTO!N12+SETIEMBRE!N12+OCTUBRE!N12+NOVIEMBRE!N12+DICIEMBRE!N12</f>
        <v>2</v>
      </c>
      <c r="O12" s="8">
        <f>JULIO!N12+AGOSTO!O12+SETIEMBRE!O12+OCTUBRE!O12+NOVIEMBRE!O12+DICIEMBRE!O12</f>
        <v>0</v>
      </c>
      <c r="P12" s="8">
        <f>JULIO!O12+AGOSTO!P12+SETIEMBRE!P12+OCTUBRE!P12+NOVIEMBRE!P12+DICIEMBRE!P12</f>
        <v>0</v>
      </c>
      <c r="Q12" s="8">
        <f>JULIO!P12+AGOSTO!Q12+SETIEMBRE!Q12+OCTUBRE!Q12+NOVIEMBRE!Q12+DICIEMBRE!Q12</f>
        <v>9</v>
      </c>
      <c r="R12" s="8">
        <f>JULIO!Q12+AGOSTO!R12+SETIEMBRE!R12+OCTUBRE!R12+NOVIEMBRE!R12+DICIEMBRE!R12</f>
        <v>1</v>
      </c>
      <c r="S12" s="8">
        <f>JULIO!R12+AGOSTO!S12+SETIEMBRE!S12+OCTUBRE!S12+NOVIEMBRE!S12+DICIEMBRE!S12</f>
        <v>18</v>
      </c>
      <c r="T12" s="8">
        <f>JULIO!S12+AGOSTO!T12+SETIEMBRE!T12+OCTUBRE!T12+NOVIEMBRE!T12+DICIEMBRE!T12</f>
        <v>4</v>
      </c>
      <c r="U12" s="8">
        <f>JULIO!T12+AGOSTO!U12+SETIEMBRE!U12+OCTUBRE!U12+NOVIEMBRE!U12+DICIEMBRE!U12</f>
        <v>3</v>
      </c>
      <c r="V12" s="8">
        <f>JULIO!U12+AGOSTO!V12+SETIEMBRE!V12+OCTUBRE!V12+NOVIEMBRE!V12+DICIEMBRE!V12</f>
        <v>0</v>
      </c>
      <c r="W12" s="8">
        <f>JULIO!V12+AGOSTO!W12+SETIEMBRE!W12+OCTUBRE!W12+NOVIEMBRE!W12+DICIEMBRE!W12</f>
        <v>3</v>
      </c>
      <c r="X12" s="8">
        <f>JULIO!W12+AGOSTO!X12+SETIEMBRE!X12+OCTUBRE!X12+NOVIEMBRE!X12+DICIEMBRE!X12</f>
        <v>0</v>
      </c>
      <c r="Y12" s="58">
        <f>(E12+G12+I12+K12+M12+O12+Q12+S12+U12+W12)</f>
        <v>215</v>
      </c>
      <c r="Z12" s="59">
        <f>(F12+H12+J12+L12+N12+P12+R12+T12+V12+X12)</f>
        <v>79</v>
      </c>
      <c r="AA12" s="2"/>
      <c r="AB12" s="117"/>
      <c r="AC12" s="26"/>
    </row>
    <row r="13" spans="2:29" ht="15.95" customHeight="1">
      <c r="B13" s="116"/>
      <c r="C13" s="24"/>
      <c r="D13" s="53" t="s">
        <v>15</v>
      </c>
      <c r="E13" s="8">
        <f>JULIO!D13+AGOSTO!E13+SETIEMBRE!E13+OCTUBRE!E13+NOVIEMBRE!E13+DICIEMBRE!E13</f>
        <v>35</v>
      </c>
      <c r="F13" s="8">
        <f>JULIO!E13+AGOSTO!F13+SETIEMBRE!F13+OCTUBRE!F13+NOVIEMBRE!F13+DICIEMBRE!F13</f>
        <v>35</v>
      </c>
      <c r="G13" s="8">
        <f>JULIO!F13+AGOSTO!G13+SETIEMBRE!G13+OCTUBRE!G13+NOVIEMBRE!G13+DICIEMBRE!G13</f>
        <v>178</v>
      </c>
      <c r="H13" s="8">
        <f>JULIO!G13+AGOSTO!H13+SETIEMBRE!H13+OCTUBRE!H13+NOVIEMBRE!H13+DICIEMBRE!H13</f>
        <v>171</v>
      </c>
      <c r="I13" s="8">
        <f>JULIO!H13+AGOSTO!I13+SETIEMBRE!I13+OCTUBRE!I13+NOVIEMBRE!I13+DICIEMBRE!I13</f>
        <v>37</v>
      </c>
      <c r="J13" s="8">
        <f>JULIO!I13+AGOSTO!J13+SETIEMBRE!J13+OCTUBRE!J13+NOVIEMBRE!J13+DICIEMBRE!J13</f>
        <v>36</v>
      </c>
      <c r="K13" s="8">
        <f>JULIO!J13+AGOSTO!K13+SETIEMBRE!K13+OCTUBRE!K13+NOVIEMBRE!K13+DICIEMBRE!K13</f>
        <v>27</v>
      </c>
      <c r="L13" s="8">
        <f>JULIO!K13+AGOSTO!L13+SETIEMBRE!L13+OCTUBRE!L13+NOVIEMBRE!L13+DICIEMBRE!L13</f>
        <v>23</v>
      </c>
      <c r="M13" s="8">
        <f>JULIO!L13+AGOSTO!M13+SETIEMBRE!M13+OCTUBRE!M13+NOVIEMBRE!M13+DICIEMBRE!M13</f>
        <v>36</v>
      </c>
      <c r="N13" s="8">
        <f>JULIO!M13+AGOSTO!N13+SETIEMBRE!N13+OCTUBRE!N13+NOVIEMBRE!N13+DICIEMBRE!N13</f>
        <v>34</v>
      </c>
      <c r="O13" s="8">
        <f>JULIO!N13+AGOSTO!O13+SETIEMBRE!O13+OCTUBRE!O13+NOVIEMBRE!O13+DICIEMBRE!O13</f>
        <v>4</v>
      </c>
      <c r="P13" s="8">
        <f>JULIO!O13+AGOSTO!P13+SETIEMBRE!P13+OCTUBRE!P13+NOVIEMBRE!P13+DICIEMBRE!P13</f>
        <v>3</v>
      </c>
      <c r="Q13" s="8">
        <f>JULIO!P13+AGOSTO!Q13+SETIEMBRE!Q13+OCTUBRE!Q13+NOVIEMBRE!Q13+DICIEMBRE!Q13</f>
        <v>29</v>
      </c>
      <c r="R13" s="8">
        <f>JULIO!Q13+AGOSTO!R13+SETIEMBRE!R13+OCTUBRE!R13+NOVIEMBRE!R13+DICIEMBRE!R13</f>
        <v>26</v>
      </c>
      <c r="S13" s="8">
        <f>JULIO!R13+AGOSTO!S13+SETIEMBRE!S13+OCTUBRE!S13+NOVIEMBRE!S13+DICIEMBRE!S13</f>
        <v>81</v>
      </c>
      <c r="T13" s="8">
        <f>JULIO!S13+AGOSTO!T13+SETIEMBRE!T13+OCTUBRE!T13+NOVIEMBRE!T13+DICIEMBRE!T13</f>
        <v>78</v>
      </c>
      <c r="U13" s="8">
        <f>JULIO!T13+AGOSTO!U13+SETIEMBRE!U13+OCTUBRE!U13+NOVIEMBRE!U13+DICIEMBRE!U13</f>
        <v>3</v>
      </c>
      <c r="V13" s="8">
        <f>JULIO!U13+AGOSTO!V13+SETIEMBRE!V13+OCTUBRE!V13+NOVIEMBRE!V13+DICIEMBRE!V13</f>
        <v>3</v>
      </c>
      <c r="W13" s="8">
        <f>JULIO!V13+AGOSTO!W13+SETIEMBRE!W13+OCTUBRE!W13+NOVIEMBRE!W13+DICIEMBRE!W13</f>
        <v>31</v>
      </c>
      <c r="X13" s="8">
        <f>JULIO!W13+AGOSTO!X13+SETIEMBRE!X13+OCTUBRE!X13+NOVIEMBRE!X13+DICIEMBRE!X13</f>
        <v>31</v>
      </c>
      <c r="Y13" s="58">
        <f t="shared" si="0"/>
        <v>461</v>
      </c>
      <c r="Z13" s="59">
        <f t="shared" si="0"/>
        <v>440</v>
      </c>
      <c r="AA13" s="2"/>
      <c r="AB13" s="117"/>
      <c r="AC13" s="26"/>
    </row>
    <row r="14" spans="2:29" ht="15.95" customHeight="1">
      <c r="B14" s="116"/>
      <c r="C14" s="24"/>
      <c r="D14" s="53" t="s">
        <v>16</v>
      </c>
      <c r="E14" s="8">
        <f>JULIO!D14+AGOSTO!E14+SETIEMBRE!E14+OCTUBRE!E14+NOVIEMBRE!E14+DICIEMBRE!E14</f>
        <v>33</v>
      </c>
      <c r="F14" s="8">
        <f>JULIO!E14+AGOSTO!F14+SETIEMBRE!F14+OCTUBRE!F14+NOVIEMBRE!F14+DICIEMBRE!F14</f>
        <v>27</v>
      </c>
      <c r="G14" s="8">
        <f>JULIO!F14+AGOSTO!G14+SETIEMBRE!G14+OCTUBRE!G14+NOVIEMBRE!G14+DICIEMBRE!G14</f>
        <v>99</v>
      </c>
      <c r="H14" s="8">
        <f>JULIO!G14+AGOSTO!H14+SETIEMBRE!H14+OCTUBRE!H14+NOVIEMBRE!H14+DICIEMBRE!H14</f>
        <v>42</v>
      </c>
      <c r="I14" s="8">
        <f>JULIO!H14+AGOSTO!I14+SETIEMBRE!I14+OCTUBRE!I14+NOVIEMBRE!I14+DICIEMBRE!I14</f>
        <v>13</v>
      </c>
      <c r="J14" s="8">
        <f>JULIO!I14+AGOSTO!J14+SETIEMBRE!J14+OCTUBRE!J14+NOVIEMBRE!J14+DICIEMBRE!J14</f>
        <v>6</v>
      </c>
      <c r="K14" s="8">
        <f>JULIO!J14+AGOSTO!K14+SETIEMBRE!K14+OCTUBRE!K14+NOVIEMBRE!K14+DICIEMBRE!K14</f>
        <v>37</v>
      </c>
      <c r="L14" s="8">
        <f>JULIO!K14+AGOSTO!L14+SETIEMBRE!L14+OCTUBRE!L14+NOVIEMBRE!L14+DICIEMBRE!L14</f>
        <v>7</v>
      </c>
      <c r="M14" s="8">
        <f>JULIO!L14+AGOSTO!M14+SETIEMBRE!M14+OCTUBRE!M14+NOVIEMBRE!M14+DICIEMBRE!M14</f>
        <v>16</v>
      </c>
      <c r="N14" s="8">
        <f>JULIO!M14+AGOSTO!N14+SETIEMBRE!N14+OCTUBRE!N14+NOVIEMBRE!N14+DICIEMBRE!N14</f>
        <v>4</v>
      </c>
      <c r="O14" s="8">
        <f>JULIO!N14+AGOSTO!O14+SETIEMBRE!O14+OCTUBRE!O14+NOVIEMBRE!O14+DICIEMBRE!O14</f>
        <v>0</v>
      </c>
      <c r="P14" s="8">
        <f>JULIO!O14+AGOSTO!P14+SETIEMBRE!P14+OCTUBRE!P14+NOVIEMBRE!P14+DICIEMBRE!P14</f>
        <v>0</v>
      </c>
      <c r="Q14" s="8">
        <f>JULIO!P14+AGOSTO!Q14+SETIEMBRE!Q14+OCTUBRE!Q14+NOVIEMBRE!Q14+DICIEMBRE!Q14</f>
        <v>9</v>
      </c>
      <c r="R14" s="8">
        <f>JULIO!Q14+AGOSTO!R14+SETIEMBRE!R14+OCTUBRE!R14+NOVIEMBRE!R14+DICIEMBRE!R14</f>
        <v>6</v>
      </c>
      <c r="S14" s="8">
        <f>JULIO!R14+AGOSTO!S14+SETIEMBRE!S14+OCTUBRE!S14+NOVIEMBRE!S14+DICIEMBRE!S14</f>
        <v>28</v>
      </c>
      <c r="T14" s="8">
        <f>JULIO!S14+AGOSTO!T14+SETIEMBRE!T14+OCTUBRE!T14+NOVIEMBRE!T14+DICIEMBRE!T14</f>
        <v>13</v>
      </c>
      <c r="U14" s="8">
        <f>JULIO!T14+AGOSTO!U14+SETIEMBRE!U14+OCTUBRE!U14+NOVIEMBRE!U14+DICIEMBRE!U14</f>
        <v>7</v>
      </c>
      <c r="V14" s="8">
        <f>JULIO!U14+AGOSTO!V14+SETIEMBRE!V14+OCTUBRE!V14+NOVIEMBRE!V14+DICIEMBRE!V14</f>
        <v>3</v>
      </c>
      <c r="W14" s="8">
        <f>JULIO!V14+AGOSTO!W14+SETIEMBRE!W14+OCTUBRE!W14+NOVIEMBRE!W14+DICIEMBRE!W14</f>
        <v>5</v>
      </c>
      <c r="X14" s="8">
        <f>JULIO!W14+AGOSTO!X14+SETIEMBRE!X14+OCTUBRE!X14+NOVIEMBRE!X14+DICIEMBRE!X14</f>
        <v>3</v>
      </c>
      <c r="Y14" s="58">
        <f t="shared" si="0"/>
        <v>247</v>
      </c>
      <c r="Z14" s="59">
        <f t="shared" si="0"/>
        <v>111</v>
      </c>
      <c r="AA14" s="2"/>
      <c r="AB14" s="117"/>
      <c r="AC14" s="26"/>
    </row>
    <row r="15" spans="2:29" ht="15.95" customHeight="1">
      <c r="B15" s="116"/>
      <c r="C15" s="24"/>
      <c r="D15" s="53" t="s">
        <v>17</v>
      </c>
      <c r="E15" s="8">
        <f>JULIO!D15+AGOSTO!E15+SETIEMBRE!E15+OCTUBRE!E15+NOVIEMBRE!E15+DICIEMBRE!E15</f>
        <v>31</v>
      </c>
      <c r="F15" s="8">
        <f>JULIO!E15+AGOSTO!F15+SETIEMBRE!F15+OCTUBRE!F15+NOVIEMBRE!F15+DICIEMBRE!F15</f>
        <v>18</v>
      </c>
      <c r="G15" s="8">
        <f>JULIO!F15+AGOSTO!G15+SETIEMBRE!G15+OCTUBRE!G15+NOVIEMBRE!G15+DICIEMBRE!G15</f>
        <v>56</v>
      </c>
      <c r="H15" s="8">
        <f>JULIO!G15+AGOSTO!H15+SETIEMBRE!H15+OCTUBRE!H15+NOVIEMBRE!H15+DICIEMBRE!H15</f>
        <v>26</v>
      </c>
      <c r="I15" s="8">
        <f>JULIO!H15+AGOSTO!I15+SETIEMBRE!I15+OCTUBRE!I15+NOVIEMBRE!I15+DICIEMBRE!I15</f>
        <v>1</v>
      </c>
      <c r="J15" s="8">
        <f>JULIO!I15+AGOSTO!J15+SETIEMBRE!J15+OCTUBRE!J15+NOVIEMBRE!J15+DICIEMBRE!J15</f>
        <v>0</v>
      </c>
      <c r="K15" s="8">
        <f>JULIO!J15+AGOSTO!K15+SETIEMBRE!K15+OCTUBRE!K15+NOVIEMBRE!K15+DICIEMBRE!K15</f>
        <v>6</v>
      </c>
      <c r="L15" s="8">
        <f>JULIO!K15+AGOSTO!L15+SETIEMBRE!L15+OCTUBRE!L15+NOVIEMBRE!L15+DICIEMBRE!L15</f>
        <v>1</v>
      </c>
      <c r="M15" s="8">
        <f>JULIO!L15+AGOSTO!M15+SETIEMBRE!M15+OCTUBRE!M15+NOVIEMBRE!M15+DICIEMBRE!M15</f>
        <v>5</v>
      </c>
      <c r="N15" s="8">
        <f>JULIO!M15+AGOSTO!N15+SETIEMBRE!N15+OCTUBRE!N15+NOVIEMBRE!N15+DICIEMBRE!N15</f>
        <v>1</v>
      </c>
      <c r="O15" s="8">
        <f>JULIO!N15+AGOSTO!O15+SETIEMBRE!O15+OCTUBRE!O15+NOVIEMBRE!O15+DICIEMBRE!O15</f>
        <v>0</v>
      </c>
      <c r="P15" s="8">
        <f>JULIO!O15+AGOSTO!P15+SETIEMBRE!P15+OCTUBRE!P15+NOVIEMBRE!P15+DICIEMBRE!P15</f>
        <v>0</v>
      </c>
      <c r="Q15" s="8">
        <f>JULIO!P15+AGOSTO!Q15+SETIEMBRE!Q15+OCTUBRE!Q15+NOVIEMBRE!Q15+DICIEMBRE!Q15</f>
        <v>2</v>
      </c>
      <c r="R15" s="8">
        <f>JULIO!Q15+AGOSTO!R15+SETIEMBRE!R15+OCTUBRE!R15+NOVIEMBRE!R15+DICIEMBRE!R15</f>
        <v>2</v>
      </c>
      <c r="S15" s="8">
        <f>JULIO!R15+AGOSTO!S15+SETIEMBRE!S15+OCTUBRE!S15+NOVIEMBRE!S15+DICIEMBRE!S15</f>
        <v>2</v>
      </c>
      <c r="T15" s="8">
        <f>JULIO!S15+AGOSTO!T15+SETIEMBRE!T15+OCTUBRE!T15+NOVIEMBRE!T15+DICIEMBRE!T15</f>
        <v>0</v>
      </c>
      <c r="U15" s="8">
        <f>JULIO!T15+AGOSTO!U15+SETIEMBRE!U15+OCTUBRE!U15+NOVIEMBRE!U15+DICIEMBRE!U15</f>
        <v>0</v>
      </c>
      <c r="V15" s="8">
        <f>JULIO!U15+AGOSTO!V15+SETIEMBRE!V15+OCTUBRE!V15+NOVIEMBRE!V15+DICIEMBRE!V15</f>
        <v>0</v>
      </c>
      <c r="W15" s="8">
        <f>JULIO!V15+AGOSTO!W15+SETIEMBRE!W15+OCTUBRE!W15+NOVIEMBRE!W15+DICIEMBRE!W15</f>
        <v>2</v>
      </c>
      <c r="X15" s="8">
        <f>JULIO!W15+AGOSTO!X15+SETIEMBRE!X15+OCTUBRE!X15+NOVIEMBRE!X15+DICIEMBRE!X15</f>
        <v>1</v>
      </c>
      <c r="Y15" s="58">
        <f t="shared" si="0"/>
        <v>105</v>
      </c>
      <c r="Z15" s="59">
        <f t="shared" si="0"/>
        <v>49</v>
      </c>
      <c r="AA15" s="2"/>
      <c r="AB15" s="117"/>
      <c r="AC15" s="26"/>
    </row>
    <row r="16" spans="2:29" ht="15.95" customHeight="1">
      <c r="B16" s="116"/>
      <c r="C16" s="24"/>
      <c r="D16" s="53" t="s">
        <v>18</v>
      </c>
      <c r="E16" s="8">
        <f>JULIO!D16+AGOSTO!E16+SETIEMBRE!E16+OCTUBRE!E16+NOVIEMBRE!E16+DICIEMBRE!E16</f>
        <v>39</v>
      </c>
      <c r="F16" s="8">
        <f>JULIO!E16+AGOSTO!F16+SETIEMBRE!F16+OCTUBRE!F16+NOVIEMBRE!F16+DICIEMBRE!F16</f>
        <v>18</v>
      </c>
      <c r="G16" s="8">
        <f>JULIO!F16+AGOSTO!G16+SETIEMBRE!G16+OCTUBRE!G16+NOVIEMBRE!G16+DICIEMBRE!G16</f>
        <v>162</v>
      </c>
      <c r="H16" s="8">
        <f>JULIO!G16+AGOSTO!H16+SETIEMBRE!H16+OCTUBRE!H16+NOVIEMBRE!H16+DICIEMBRE!H16</f>
        <v>32</v>
      </c>
      <c r="I16" s="8">
        <f>JULIO!H16+AGOSTO!I16+SETIEMBRE!I16+OCTUBRE!I16+NOVIEMBRE!I16+DICIEMBRE!I16</f>
        <v>14</v>
      </c>
      <c r="J16" s="8">
        <f>JULIO!I16+AGOSTO!J16+SETIEMBRE!J16+OCTUBRE!J16+NOVIEMBRE!J16+DICIEMBRE!J16</f>
        <v>0</v>
      </c>
      <c r="K16" s="8">
        <f>JULIO!J16+AGOSTO!K16+SETIEMBRE!K16+OCTUBRE!K16+NOVIEMBRE!K16+DICIEMBRE!K16</f>
        <v>8</v>
      </c>
      <c r="L16" s="8">
        <f>JULIO!K16+AGOSTO!L16+SETIEMBRE!L16+OCTUBRE!L16+NOVIEMBRE!L16+DICIEMBRE!L16</f>
        <v>3</v>
      </c>
      <c r="M16" s="8">
        <f>JULIO!L16+AGOSTO!M16+SETIEMBRE!M16+OCTUBRE!M16+NOVIEMBRE!M16+DICIEMBRE!M16</f>
        <v>7</v>
      </c>
      <c r="N16" s="8">
        <f>JULIO!M16+AGOSTO!N16+SETIEMBRE!N16+OCTUBRE!N16+NOVIEMBRE!N16+DICIEMBRE!N16</f>
        <v>0</v>
      </c>
      <c r="O16" s="8">
        <f>JULIO!N16+AGOSTO!O16+SETIEMBRE!O16+OCTUBRE!O16+NOVIEMBRE!O16+DICIEMBRE!O16</f>
        <v>0</v>
      </c>
      <c r="P16" s="8">
        <f>JULIO!O16+AGOSTO!P16+SETIEMBRE!P16+OCTUBRE!P16+NOVIEMBRE!P16+DICIEMBRE!P16</f>
        <v>0</v>
      </c>
      <c r="Q16" s="8">
        <f>JULIO!P16+AGOSTO!Q16+SETIEMBRE!Q16+OCTUBRE!Q16+NOVIEMBRE!Q16+DICIEMBRE!Q16</f>
        <v>26</v>
      </c>
      <c r="R16" s="8">
        <f>JULIO!Q16+AGOSTO!R16+SETIEMBRE!R16+OCTUBRE!R16+NOVIEMBRE!R16+DICIEMBRE!R16</f>
        <v>3</v>
      </c>
      <c r="S16" s="8">
        <f>JULIO!R16+AGOSTO!S16+SETIEMBRE!S16+OCTUBRE!S16+NOVIEMBRE!S16+DICIEMBRE!S16</f>
        <v>26</v>
      </c>
      <c r="T16" s="8">
        <f>JULIO!S16+AGOSTO!T16+SETIEMBRE!T16+OCTUBRE!T16+NOVIEMBRE!T16+DICIEMBRE!T16</f>
        <v>2</v>
      </c>
      <c r="U16" s="8">
        <f>JULIO!T16+AGOSTO!U16+SETIEMBRE!U16+OCTUBRE!U16+NOVIEMBRE!U16+DICIEMBRE!U16</f>
        <v>6</v>
      </c>
      <c r="V16" s="8">
        <f>JULIO!U16+AGOSTO!V16+SETIEMBRE!V16+OCTUBRE!V16+NOVIEMBRE!V16+DICIEMBRE!V16</f>
        <v>0</v>
      </c>
      <c r="W16" s="8">
        <f>JULIO!V16+AGOSTO!W16+SETIEMBRE!W16+OCTUBRE!W16+NOVIEMBRE!W16+DICIEMBRE!W16</f>
        <v>8</v>
      </c>
      <c r="X16" s="8">
        <f>JULIO!W16+AGOSTO!X16+SETIEMBRE!X16+OCTUBRE!X16+NOVIEMBRE!X16+DICIEMBRE!X16</f>
        <v>1</v>
      </c>
      <c r="Y16" s="58">
        <f t="shared" si="0"/>
        <v>296</v>
      </c>
      <c r="Z16" s="59">
        <f t="shared" si="0"/>
        <v>59</v>
      </c>
      <c r="AA16" s="2"/>
      <c r="AB16" s="117"/>
      <c r="AC16" s="26"/>
    </row>
    <row r="17" spans="2:31" ht="15.95" customHeight="1">
      <c r="B17" s="116"/>
      <c r="C17" s="24"/>
      <c r="D17" s="53" t="s">
        <v>19</v>
      </c>
      <c r="E17" s="8">
        <f>JULIO!D17+AGOSTO!E17+SETIEMBRE!E17+OCTUBRE!E17+NOVIEMBRE!E17+DICIEMBRE!E17</f>
        <v>82</v>
      </c>
      <c r="F17" s="8">
        <f>JULIO!E17+AGOSTO!F17+SETIEMBRE!F17+OCTUBRE!F17+NOVIEMBRE!F17+DICIEMBRE!F17</f>
        <v>1</v>
      </c>
      <c r="G17" s="8">
        <f>JULIO!F17+AGOSTO!G17+SETIEMBRE!G17+OCTUBRE!G17+NOVIEMBRE!G17+DICIEMBRE!G17</f>
        <v>74</v>
      </c>
      <c r="H17" s="8">
        <f>JULIO!G17+AGOSTO!H17+SETIEMBRE!H17+OCTUBRE!H17+NOVIEMBRE!H17+DICIEMBRE!H17</f>
        <v>1</v>
      </c>
      <c r="I17" s="8">
        <f>JULIO!H17+AGOSTO!I17+SETIEMBRE!I17+OCTUBRE!I17+NOVIEMBRE!I17+DICIEMBRE!I17</f>
        <v>1</v>
      </c>
      <c r="J17" s="8">
        <f>JULIO!I17+AGOSTO!J17+SETIEMBRE!J17+OCTUBRE!J17+NOVIEMBRE!J17+DICIEMBRE!J17</f>
        <v>0</v>
      </c>
      <c r="K17" s="8">
        <f>JULIO!J17+AGOSTO!K17+SETIEMBRE!K17+OCTUBRE!K17+NOVIEMBRE!K17+DICIEMBRE!K17</f>
        <v>0</v>
      </c>
      <c r="L17" s="8">
        <f>JULIO!K17+AGOSTO!L17+SETIEMBRE!L17+OCTUBRE!L17+NOVIEMBRE!L17+DICIEMBRE!L17</f>
        <v>0</v>
      </c>
      <c r="M17" s="8">
        <f>JULIO!L17+AGOSTO!M17+SETIEMBRE!M17+OCTUBRE!M17+NOVIEMBRE!M17+DICIEMBRE!M17</f>
        <v>0</v>
      </c>
      <c r="N17" s="8">
        <f>JULIO!M17+AGOSTO!N17+SETIEMBRE!N17+OCTUBRE!N17+NOVIEMBRE!N17+DICIEMBRE!N17</f>
        <v>0</v>
      </c>
      <c r="O17" s="8">
        <f>JULIO!N17+AGOSTO!O17+SETIEMBRE!O17+OCTUBRE!O17+NOVIEMBRE!O17+DICIEMBRE!O17</f>
        <v>0</v>
      </c>
      <c r="P17" s="8">
        <f>JULIO!O17+AGOSTO!P17+SETIEMBRE!P17+OCTUBRE!P17+NOVIEMBRE!P17+DICIEMBRE!P17</f>
        <v>0</v>
      </c>
      <c r="Q17" s="8">
        <f>JULIO!P17+AGOSTO!Q17+SETIEMBRE!Q17+OCTUBRE!Q17+NOVIEMBRE!Q17+DICIEMBRE!Q17</f>
        <v>1</v>
      </c>
      <c r="R17" s="8">
        <f>JULIO!Q17+AGOSTO!R17+SETIEMBRE!R17+OCTUBRE!R17+NOVIEMBRE!R17+DICIEMBRE!R17</f>
        <v>0</v>
      </c>
      <c r="S17" s="8">
        <f>JULIO!R17+AGOSTO!S17+SETIEMBRE!S17+OCTUBRE!S17+NOVIEMBRE!S17+DICIEMBRE!S17</f>
        <v>8</v>
      </c>
      <c r="T17" s="8">
        <f>JULIO!S17+AGOSTO!T17+SETIEMBRE!T17+OCTUBRE!T17+NOVIEMBRE!T17+DICIEMBRE!T17</f>
        <v>1</v>
      </c>
      <c r="U17" s="8">
        <f>JULIO!T17+AGOSTO!U17+SETIEMBRE!U17+OCTUBRE!U17+NOVIEMBRE!U17+DICIEMBRE!U17</f>
        <v>0</v>
      </c>
      <c r="V17" s="8">
        <f>JULIO!U17+AGOSTO!V17+SETIEMBRE!V17+OCTUBRE!V17+NOVIEMBRE!V17+DICIEMBRE!V17</f>
        <v>0</v>
      </c>
      <c r="W17" s="8">
        <f>JULIO!V17+AGOSTO!W17+SETIEMBRE!W17+OCTUBRE!W17+NOVIEMBRE!W17+DICIEMBRE!W17</f>
        <v>3</v>
      </c>
      <c r="X17" s="8">
        <f>JULIO!W17+AGOSTO!X17+SETIEMBRE!X17+OCTUBRE!X17+NOVIEMBRE!X17+DICIEMBRE!X17</f>
        <v>0</v>
      </c>
      <c r="Y17" s="58">
        <f t="shared" si="0"/>
        <v>169</v>
      </c>
      <c r="Z17" s="59">
        <f t="shared" si="0"/>
        <v>3</v>
      </c>
      <c r="AA17" s="2"/>
      <c r="AB17" s="117"/>
      <c r="AC17" s="26"/>
    </row>
    <row r="18" spans="2:31" ht="15.95" customHeight="1">
      <c r="B18" s="116"/>
      <c r="C18" s="24"/>
      <c r="D18" s="53" t="s">
        <v>20</v>
      </c>
      <c r="E18" s="8">
        <f>JULIO!D18+AGOSTO!E18+SETIEMBRE!E18+OCTUBRE!E18+NOVIEMBRE!E18+DICIEMBRE!E18</f>
        <v>0</v>
      </c>
      <c r="F18" s="8">
        <f>JULIO!E18+AGOSTO!F18+SETIEMBRE!F18+OCTUBRE!F18+NOVIEMBRE!F18+DICIEMBRE!F18</f>
        <v>0</v>
      </c>
      <c r="G18" s="8">
        <f>JULIO!F18+AGOSTO!G18+SETIEMBRE!G18+OCTUBRE!G18+NOVIEMBRE!G18+DICIEMBRE!G18</f>
        <v>6</v>
      </c>
      <c r="H18" s="8">
        <f>JULIO!G18+AGOSTO!H18+SETIEMBRE!H18+OCTUBRE!H18+NOVIEMBRE!H18+DICIEMBRE!H18</f>
        <v>0</v>
      </c>
      <c r="I18" s="8">
        <f>JULIO!H18+AGOSTO!I18+SETIEMBRE!I18+OCTUBRE!I18+NOVIEMBRE!I18+DICIEMBRE!I18</f>
        <v>2</v>
      </c>
      <c r="J18" s="8">
        <f>JULIO!I18+AGOSTO!J18+SETIEMBRE!J18+OCTUBRE!J18+NOVIEMBRE!J18+DICIEMBRE!J18</f>
        <v>0</v>
      </c>
      <c r="K18" s="8">
        <f>JULIO!J18+AGOSTO!K18+SETIEMBRE!K18+OCTUBRE!K18+NOVIEMBRE!K18+DICIEMBRE!K18</f>
        <v>1</v>
      </c>
      <c r="L18" s="8">
        <f>JULIO!K18+AGOSTO!L18+SETIEMBRE!L18+OCTUBRE!L18+NOVIEMBRE!L18+DICIEMBRE!L18</f>
        <v>0</v>
      </c>
      <c r="M18" s="8">
        <f>JULIO!L18+AGOSTO!M18+SETIEMBRE!M18+OCTUBRE!M18+NOVIEMBRE!M18+DICIEMBRE!M18</f>
        <v>0</v>
      </c>
      <c r="N18" s="8">
        <f>JULIO!M18+AGOSTO!N18+SETIEMBRE!N18+OCTUBRE!N18+NOVIEMBRE!N18+DICIEMBRE!N18</f>
        <v>0</v>
      </c>
      <c r="O18" s="8">
        <f>JULIO!N18+AGOSTO!O18+SETIEMBRE!O18+OCTUBRE!O18+NOVIEMBRE!O18+DICIEMBRE!O18</f>
        <v>0</v>
      </c>
      <c r="P18" s="8">
        <f>JULIO!O18+AGOSTO!P18+SETIEMBRE!P18+OCTUBRE!P18+NOVIEMBRE!P18+DICIEMBRE!P18</f>
        <v>0</v>
      </c>
      <c r="Q18" s="8">
        <f>JULIO!P18+AGOSTO!Q18+SETIEMBRE!Q18+OCTUBRE!Q18+NOVIEMBRE!Q18+DICIEMBRE!Q18</f>
        <v>1</v>
      </c>
      <c r="R18" s="8">
        <f>JULIO!Q18+AGOSTO!R18+SETIEMBRE!R18+OCTUBRE!R18+NOVIEMBRE!R18+DICIEMBRE!R18</f>
        <v>0</v>
      </c>
      <c r="S18" s="8">
        <f>JULIO!R18+AGOSTO!S18+SETIEMBRE!S18+OCTUBRE!S18+NOVIEMBRE!S18+DICIEMBRE!S18</f>
        <v>1</v>
      </c>
      <c r="T18" s="8">
        <f>JULIO!S18+AGOSTO!T18+SETIEMBRE!T18+OCTUBRE!T18+NOVIEMBRE!T18+DICIEMBRE!T18</f>
        <v>0</v>
      </c>
      <c r="U18" s="8">
        <f>JULIO!T18+AGOSTO!U18+SETIEMBRE!U18+OCTUBRE!U18+NOVIEMBRE!U18+DICIEMBRE!U18</f>
        <v>1</v>
      </c>
      <c r="V18" s="8">
        <f>JULIO!U18+AGOSTO!V18+SETIEMBRE!V18+OCTUBRE!V18+NOVIEMBRE!V18+DICIEMBRE!V18</f>
        <v>0</v>
      </c>
      <c r="W18" s="8">
        <f>JULIO!V18+AGOSTO!W18+SETIEMBRE!W18+OCTUBRE!W18+NOVIEMBRE!W18+DICIEMBRE!W18</f>
        <v>4</v>
      </c>
      <c r="X18" s="8">
        <f>JULIO!W18+AGOSTO!X18+SETIEMBRE!X18+OCTUBRE!X18+NOVIEMBRE!X18+DICIEMBRE!X18</f>
        <v>0</v>
      </c>
      <c r="Y18" s="58">
        <f t="shared" si="0"/>
        <v>16</v>
      </c>
      <c r="Z18" s="59">
        <f t="shared" si="0"/>
        <v>0</v>
      </c>
      <c r="AA18" s="2"/>
      <c r="AB18" s="117"/>
      <c r="AC18" s="26"/>
    </row>
    <row r="19" spans="2:31" ht="15.95" customHeight="1">
      <c r="B19" s="116"/>
      <c r="C19" s="24"/>
      <c r="D19" s="53" t="s">
        <v>21</v>
      </c>
      <c r="E19" s="8">
        <f>JULIO!D19+AGOSTO!E19+SETIEMBRE!E19+OCTUBRE!E19+NOVIEMBRE!E19+DICIEMBRE!E19</f>
        <v>173</v>
      </c>
      <c r="F19" s="8">
        <f>JULIO!E19+AGOSTO!F19+SETIEMBRE!F19+OCTUBRE!F19+NOVIEMBRE!F19+DICIEMBRE!F19</f>
        <v>13</v>
      </c>
      <c r="G19" s="8">
        <f>JULIO!F19+AGOSTO!G19+SETIEMBRE!G19+OCTUBRE!G19+NOVIEMBRE!G19+DICIEMBRE!G19</f>
        <v>238</v>
      </c>
      <c r="H19" s="8">
        <f>JULIO!G19+AGOSTO!H19+SETIEMBRE!H19+OCTUBRE!H19+NOVIEMBRE!H19+DICIEMBRE!H19</f>
        <v>8</v>
      </c>
      <c r="I19" s="8">
        <f>JULIO!H19+AGOSTO!I19+SETIEMBRE!I19+OCTUBRE!I19+NOVIEMBRE!I19+DICIEMBRE!I19</f>
        <v>19</v>
      </c>
      <c r="J19" s="8">
        <f>JULIO!I19+AGOSTO!J19+SETIEMBRE!J19+OCTUBRE!J19+NOVIEMBRE!J19+DICIEMBRE!J19</f>
        <v>3</v>
      </c>
      <c r="K19" s="8">
        <f>JULIO!J19+AGOSTO!K19+SETIEMBRE!K19+OCTUBRE!K19+NOVIEMBRE!K19+DICIEMBRE!K19</f>
        <v>3</v>
      </c>
      <c r="L19" s="8">
        <f>JULIO!K19+AGOSTO!L19+SETIEMBRE!L19+OCTUBRE!L19+NOVIEMBRE!L19+DICIEMBRE!L19</f>
        <v>0</v>
      </c>
      <c r="M19" s="8">
        <f>JULIO!L19+AGOSTO!M19+SETIEMBRE!M19+OCTUBRE!M19+NOVIEMBRE!M19+DICIEMBRE!M19</f>
        <v>9</v>
      </c>
      <c r="N19" s="8">
        <f>JULIO!M19+AGOSTO!N19+SETIEMBRE!N19+OCTUBRE!N19+NOVIEMBRE!N19+DICIEMBRE!N19</f>
        <v>1</v>
      </c>
      <c r="O19" s="8">
        <f>JULIO!N19+AGOSTO!O19+SETIEMBRE!O19+OCTUBRE!O19+NOVIEMBRE!O19+DICIEMBRE!O19</f>
        <v>1</v>
      </c>
      <c r="P19" s="8">
        <f>JULIO!O19+AGOSTO!P19+SETIEMBRE!P19+OCTUBRE!P19+NOVIEMBRE!P19+DICIEMBRE!P19</f>
        <v>1</v>
      </c>
      <c r="Q19" s="8">
        <f>JULIO!P19+AGOSTO!Q19+SETIEMBRE!Q19+OCTUBRE!Q19+NOVIEMBRE!Q19+DICIEMBRE!Q19</f>
        <v>4</v>
      </c>
      <c r="R19" s="8">
        <f>JULIO!Q19+AGOSTO!R19+SETIEMBRE!R19+OCTUBRE!R19+NOVIEMBRE!R19+DICIEMBRE!R19</f>
        <v>1</v>
      </c>
      <c r="S19" s="8">
        <f>JULIO!R19+AGOSTO!S19+SETIEMBRE!S19+OCTUBRE!S19+NOVIEMBRE!S19+DICIEMBRE!S19</f>
        <v>22</v>
      </c>
      <c r="T19" s="8">
        <f>JULIO!S19+AGOSTO!T19+SETIEMBRE!T19+OCTUBRE!T19+NOVIEMBRE!T19+DICIEMBRE!T19</f>
        <v>5</v>
      </c>
      <c r="U19" s="8">
        <f>JULIO!T19+AGOSTO!U19+SETIEMBRE!U19+OCTUBRE!U19+NOVIEMBRE!U19+DICIEMBRE!U19</f>
        <v>4</v>
      </c>
      <c r="V19" s="8">
        <f>JULIO!U19+AGOSTO!V19+SETIEMBRE!V19+OCTUBRE!V19+NOVIEMBRE!V19+DICIEMBRE!V19</f>
        <v>1</v>
      </c>
      <c r="W19" s="8">
        <f>JULIO!V19+AGOSTO!W19+SETIEMBRE!W19+OCTUBRE!W19+NOVIEMBRE!W19+DICIEMBRE!W19</f>
        <v>12</v>
      </c>
      <c r="X19" s="8">
        <f>JULIO!W19+AGOSTO!X19+SETIEMBRE!X19+OCTUBRE!X19+NOVIEMBRE!X19+DICIEMBRE!X19</f>
        <v>3</v>
      </c>
      <c r="Y19" s="58">
        <f t="shared" si="0"/>
        <v>485</v>
      </c>
      <c r="Z19" s="59">
        <f t="shared" si="0"/>
        <v>36</v>
      </c>
      <c r="AA19" s="2"/>
      <c r="AB19" s="117"/>
      <c r="AC19" s="26"/>
    </row>
    <row r="20" spans="2:31" ht="15.95" customHeight="1" thickBot="1">
      <c r="B20" s="116"/>
      <c r="C20" s="24"/>
      <c r="D20" s="55" t="s">
        <v>22</v>
      </c>
      <c r="E20" s="8">
        <f>JULIO!D20+AGOSTO!E20+SETIEMBRE!E20+OCTUBRE!E20+NOVIEMBRE!E20+DICIEMBRE!E20</f>
        <v>0</v>
      </c>
      <c r="F20" s="8">
        <f>JULIO!E20+AGOSTO!F20+SETIEMBRE!F20+OCTUBRE!F20+NOVIEMBRE!F20+DICIEMBRE!F20</f>
        <v>0</v>
      </c>
      <c r="G20" s="8">
        <f>JULIO!F20+AGOSTO!G20+SETIEMBRE!G20+OCTUBRE!G20+NOVIEMBRE!G20+DICIEMBRE!G20</f>
        <v>31</v>
      </c>
      <c r="H20" s="8">
        <f>JULIO!G20+AGOSTO!H20+SETIEMBRE!H20+OCTUBRE!H20+NOVIEMBRE!H20+DICIEMBRE!H20</f>
        <v>4</v>
      </c>
      <c r="I20" s="8">
        <f>JULIO!H20+AGOSTO!I20+SETIEMBRE!I20+OCTUBRE!I20+NOVIEMBRE!I20+DICIEMBRE!I20</f>
        <v>3</v>
      </c>
      <c r="J20" s="8">
        <f>JULIO!I20+AGOSTO!J20+SETIEMBRE!J20+OCTUBRE!J20+NOVIEMBRE!J20+DICIEMBRE!J20</f>
        <v>1</v>
      </c>
      <c r="K20" s="8">
        <f>JULIO!J20+AGOSTO!K20+SETIEMBRE!K20+OCTUBRE!K20+NOVIEMBRE!K20+DICIEMBRE!K20</f>
        <v>5</v>
      </c>
      <c r="L20" s="8">
        <f>JULIO!K20+AGOSTO!L20+SETIEMBRE!L20+OCTUBRE!L20+NOVIEMBRE!L20+DICIEMBRE!L20</f>
        <v>0</v>
      </c>
      <c r="M20" s="8">
        <f>JULIO!L20+AGOSTO!M20+SETIEMBRE!M20+OCTUBRE!M20+NOVIEMBRE!M20+DICIEMBRE!M20</f>
        <v>5</v>
      </c>
      <c r="N20" s="8">
        <f>JULIO!M20+AGOSTO!N20+SETIEMBRE!N20+OCTUBRE!N20+NOVIEMBRE!N20+DICIEMBRE!N20</f>
        <v>1</v>
      </c>
      <c r="O20" s="8">
        <f>JULIO!N20+AGOSTO!O20+SETIEMBRE!O20+OCTUBRE!O20+NOVIEMBRE!O20+DICIEMBRE!O20</f>
        <v>0</v>
      </c>
      <c r="P20" s="8">
        <f>JULIO!O20+AGOSTO!P20+SETIEMBRE!P20+OCTUBRE!P20+NOVIEMBRE!P20+DICIEMBRE!P20</f>
        <v>0</v>
      </c>
      <c r="Q20" s="8">
        <f>JULIO!P20+AGOSTO!Q20+SETIEMBRE!Q20+OCTUBRE!Q20+NOVIEMBRE!Q20+DICIEMBRE!Q20</f>
        <v>7</v>
      </c>
      <c r="R20" s="8">
        <f>JULIO!Q20+AGOSTO!R20+SETIEMBRE!R20+OCTUBRE!R20+NOVIEMBRE!R20+DICIEMBRE!R20</f>
        <v>1</v>
      </c>
      <c r="S20" s="8">
        <f>JULIO!R20+AGOSTO!S20+SETIEMBRE!S20+OCTUBRE!S20+NOVIEMBRE!S20+DICIEMBRE!S20</f>
        <v>4</v>
      </c>
      <c r="T20" s="8">
        <f>JULIO!S20+AGOSTO!T20+SETIEMBRE!T20+OCTUBRE!T20+NOVIEMBRE!T20+DICIEMBRE!T20</f>
        <v>2</v>
      </c>
      <c r="U20" s="8">
        <f>JULIO!T20+AGOSTO!U20+SETIEMBRE!U20+OCTUBRE!U20+NOVIEMBRE!U20+DICIEMBRE!U20</f>
        <v>1</v>
      </c>
      <c r="V20" s="8">
        <f>JULIO!U20+AGOSTO!V20+SETIEMBRE!V20+OCTUBRE!V20+NOVIEMBRE!V20+DICIEMBRE!V20</f>
        <v>0</v>
      </c>
      <c r="W20" s="8">
        <f>JULIO!V20+AGOSTO!W20+SETIEMBRE!W20+OCTUBRE!W20+NOVIEMBRE!W20+DICIEMBRE!W20</f>
        <v>1</v>
      </c>
      <c r="X20" s="8">
        <f>JULIO!W20+AGOSTO!X20+SETIEMBRE!X20+OCTUBRE!X20+NOVIEMBRE!X20+DICIEMBRE!X20</f>
        <v>1</v>
      </c>
      <c r="Y20" s="58">
        <f t="shared" si="0"/>
        <v>57</v>
      </c>
      <c r="Z20" s="59">
        <f t="shared" si="0"/>
        <v>10</v>
      </c>
      <c r="AA20" s="2"/>
      <c r="AB20" s="117"/>
      <c r="AC20" s="26"/>
    </row>
    <row r="21" spans="2:31" ht="15.75" thickBot="1">
      <c r="B21" s="116"/>
      <c r="C21" s="24"/>
      <c r="D21" s="31" t="s">
        <v>23</v>
      </c>
      <c r="E21" s="32">
        <f>E7+E8+E9+E10+E11+E12+E13+E14+E15+E16+E17+E18+E19+E20</f>
        <v>506</v>
      </c>
      <c r="F21" s="32">
        <f t="shared" ref="F21:X21" si="1">F7+F8+F9+F10+F11+F12+F13+F14+F15+F16+F17+F18+F19+F20</f>
        <v>178</v>
      </c>
      <c r="G21" s="32">
        <f t="shared" si="1"/>
        <v>1197</v>
      </c>
      <c r="H21" s="32">
        <f t="shared" si="1"/>
        <v>489</v>
      </c>
      <c r="I21" s="32">
        <f t="shared" si="1"/>
        <v>178</v>
      </c>
      <c r="J21" s="32">
        <f t="shared" si="1"/>
        <v>78</v>
      </c>
      <c r="K21" s="32">
        <f t="shared" si="1"/>
        <v>154</v>
      </c>
      <c r="L21" s="32">
        <f t="shared" si="1"/>
        <v>61</v>
      </c>
      <c r="M21" s="32">
        <f t="shared" si="1"/>
        <v>108</v>
      </c>
      <c r="N21" s="32">
        <f t="shared" si="1"/>
        <v>58</v>
      </c>
      <c r="O21" s="32">
        <f t="shared" si="1"/>
        <v>10</v>
      </c>
      <c r="P21" s="32">
        <f t="shared" si="1"/>
        <v>7</v>
      </c>
      <c r="Q21" s="32">
        <f t="shared" si="1"/>
        <v>137</v>
      </c>
      <c r="R21" s="32">
        <f t="shared" si="1"/>
        <v>66</v>
      </c>
      <c r="S21" s="32">
        <f t="shared" si="1"/>
        <v>262</v>
      </c>
      <c r="T21" s="32">
        <f t="shared" si="1"/>
        <v>145</v>
      </c>
      <c r="U21" s="32">
        <f t="shared" si="1"/>
        <v>40</v>
      </c>
      <c r="V21" s="32">
        <f t="shared" si="1"/>
        <v>15</v>
      </c>
      <c r="W21" s="32">
        <f t="shared" si="1"/>
        <v>112</v>
      </c>
      <c r="X21" s="32">
        <f t="shared" si="1"/>
        <v>67</v>
      </c>
      <c r="Y21" s="107">
        <f>SUM(Y7:Y20)</f>
        <v>2704</v>
      </c>
      <c r="Z21" s="51">
        <f>SUM(Z7:Z20)</f>
        <v>1164</v>
      </c>
      <c r="AA21" s="2"/>
      <c r="AB21" s="117"/>
      <c r="AC21" s="26"/>
    </row>
    <row r="22" spans="2:31" ht="15.75" thickBot="1">
      <c r="B22" s="116"/>
      <c r="C22" s="24"/>
      <c r="D22" s="33" t="s">
        <v>34</v>
      </c>
      <c r="E22" s="131">
        <f>+(F21/E21)</f>
        <v>0.35177865612648224</v>
      </c>
      <c r="F22" s="132"/>
      <c r="G22" s="131">
        <f>+(H21/G21)</f>
        <v>0.40852130325814534</v>
      </c>
      <c r="H22" s="132"/>
      <c r="I22" s="131">
        <f>+(J21/I21)</f>
        <v>0.43820224719101125</v>
      </c>
      <c r="J22" s="132"/>
      <c r="K22" s="131">
        <f>+(L21/K21)</f>
        <v>0.39610389610389612</v>
      </c>
      <c r="L22" s="132"/>
      <c r="M22" s="131">
        <f>+(N21/M21)</f>
        <v>0.53703703703703709</v>
      </c>
      <c r="N22" s="132"/>
      <c r="O22" s="131">
        <f>+(P21/O21)</f>
        <v>0.7</v>
      </c>
      <c r="P22" s="132"/>
      <c r="Q22" s="131">
        <f>+(R21/Q21)</f>
        <v>0.48175182481751827</v>
      </c>
      <c r="R22" s="132"/>
      <c r="S22" s="131">
        <f>+(T21/S21)</f>
        <v>0.55343511450381677</v>
      </c>
      <c r="T22" s="132"/>
      <c r="U22" s="131">
        <f>+(V21/U21)</f>
        <v>0.375</v>
      </c>
      <c r="V22" s="132"/>
      <c r="W22" s="131">
        <f>+(X21/W21)</f>
        <v>0.5982142857142857</v>
      </c>
      <c r="X22" s="164"/>
      <c r="Y22" s="165">
        <f>+(Z21/Y21)</f>
        <v>0.43047337278106507</v>
      </c>
      <c r="Z22" s="132"/>
      <c r="AA22" s="2"/>
      <c r="AB22" s="117"/>
      <c r="AC22" s="26"/>
    </row>
    <row r="23" spans="2:31" ht="13.5" thickBot="1">
      <c r="B23" s="116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7"/>
      <c r="AC23" s="26"/>
    </row>
    <row r="24" spans="2:31" ht="13.5" thickBot="1">
      <c r="B24" s="116"/>
      <c r="C24" s="24"/>
      <c r="D24" s="148" t="s">
        <v>0</v>
      </c>
      <c r="E24" s="139" t="s">
        <v>37</v>
      </c>
      <c r="F24" s="140"/>
      <c r="G24" s="113" t="s">
        <v>52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51" t="s">
        <v>23</v>
      </c>
      <c r="X24" s="152"/>
      <c r="Y24" s="15"/>
      <c r="Z24" s="15"/>
      <c r="AA24" s="15"/>
      <c r="AB24" s="117"/>
      <c r="AC24" s="26"/>
    </row>
    <row r="25" spans="2:31" ht="13.5" thickBot="1">
      <c r="B25" s="116"/>
      <c r="C25" s="24"/>
      <c r="D25" s="161"/>
      <c r="E25" s="141"/>
      <c r="F25" s="142"/>
      <c r="G25" s="137" t="s">
        <v>25</v>
      </c>
      <c r="H25" s="138"/>
      <c r="I25" s="137" t="s">
        <v>24</v>
      </c>
      <c r="J25" s="138"/>
      <c r="K25" s="137" t="s">
        <v>26</v>
      </c>
      <c r="L25" s="138"/>
      <c r="M25" s="137" t="s">
        <v>27</v>
      </c>
      <c r="N25" s="138"/>
      <c r="O25" s="137" t="s">
        <v>28</v>
      </c>
      <c r="P25" s="138"/>
      <c r="Q25" s="137" t="s">
        <v>29</v>
      </c>
      <c r="R25" s="138"/>
      <c r="S25" s="137" t="s">
        <v>30</v>
      </c>
      <c r="T25" s="138"/>
      <c r="U25" s="137" t="s">
        <v>31</v>
      </c>
      <c r="V25" s="144"/>
      <c r="W25" s="153"/>
      <c r="X25" s="154"/>
      <c r="Y25" s="15"/>
      <c r="Z25" s="15"/>
      <c r="AA25" s="15"/>
      <c r="AB25" s="117"/>
      <c r="AC25" s="26"/>
    </row>
    <row r="26" spans="2:31" ht="13.5" thickBot="1">
      <c r="B26" s="116"/>
      <c r="C26" s="24"/>
      <c r="D26" s="162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105" t="s">
        <v>33</v>
      </c>
      <c r="W26" s="50" t="s">
        <v>32</v>
      </c>
      <c r="X26" s="50" t="s">
        <v>33</v>
      </c>
      <c r="Y26" s="15"/>
      <c r="Z26" s="15"/>
      <c r="AA26" s="15"/>
      <c r="AB26" s="117"/>
      <c r="AC26" s="26"/>
    </row>
    <row r="27" spans="2:31" ht="15.95" customHeight="1">
      <c r="B27" s="116"/>
      <c r="C27" s="24"/>
      <c r="D27" s="52" t="s">
        <v>10</v>
      </c>
      <c r="E27" s="8">
        <f t="shared" ref="E27:F39" si="2">(Y7)</f>
        <v>87</v>
      </c>
      <c r="F27" s="8">
        <f t="shared" si="2"/>
        <v>11</v>
      </c>
      <c r="G27" s="7">
        <f>JULIO!F27+AGOSTO!G27+SETIEMBRE!G27+OCTUBRE!G27+NOVIEMBRE!G27+DICIEMBRE!G27</f>
        <v>2</v>
      </c>
      <c r="H27" s="7">
        <f>JULIO!G27+AGOSTO!H27+SETIEMBRE!H27+OCTUBRE!H27+NOVIEMBRE!H27+DICIEMBRE!H27</f>
        <v>1</v>
      </c>
      <c r="I27" s="7">
        <f>JULIO!H27+AGOSTO!I27+SETIEMBRE!I27+OCTUBRE!I27+NOVIEMBRE!I27+DICIEMBRE!I27</f>
        <v>13</v>
      </c>
      <c r="J27" s="7">
        <f>JULIO!I27+AGOSTO!J27+SETIEMBRE!J27+OCTUBRE!J27+NOVIEMBRE!J27+DICIEMBRE!J27</f>
        <v>3</v>
      </c>
      <c r="K27" s="7">
        <f>JULIO!J27+AGOSTO!K27+SETIEMBRE!K27+OCTUBRE!K27+NOVIEMBRE!K27+DICIEMBRE!K27</f>
        <v>1</v>
      </c>
      <c r="L27" s="7">
        <f>JULIO!K27+AGOSTO!L27+SETIEMBRE!L27+OCTUBRE!L27+NOVIEMBRE!L27+DICIEMBRE!L27</f>
        <v>0</v>
      </c>
      <c r="M27" s="7">
        <f>JULIO!L27+AGOSTO!M27+SETIEMBRE!M27+OCTUBRE!M27+NOVIEMBRE!M27+DICIEMBRE!M27</f>
        <v>8</v>
      </c>
      <c r="N27" s="7">
        <f>JULIO!M27+AGOSTO!N27+SETIEMBRE!N27+OCTUBRE!N27+NOVIEMBRE!N27+DICIEMBRE!N27</f>
        <v>1</v>
      </c>
      <c r="O27" s="7">
        <f>JULIO!N27+AGOSTO!O27+SETIEMBRE!O27+OCTUBRE!O27+NOVIEMBRE!O27+DICIEMBRE!O27</f>
        <v>20</v>
      </c>
      <c r="P27" s="7">
        <f>JULIO!O27+AGOSTO!P27+SETIEMBRE!P27+OCTUBRE!P27+NOVIEMBRE!P27+DICIEMBRE!P27</f>
        <v>7</v>
      </c>
      <c r="Q27" s="7">
        <f>JULIO!P27+AGOSTO!Q27+SETIEMBRE!Q27+OCTUBRE!Q27+NOVIEMBRE!Q27+DICIEMBRE!Q27</f>
        <v>15</v>
      </c>
      <c r="R27" s="7">
        <f>JULIO!Q27+AGOSTO!R27+SETIEMBRE!R27+OCTUBRE!R27+NOVIEMBRE!R27+DICIEMBRE!R27</f>
        <v>3</v>
      </c>
      <c r="S27" s="7">
        <f>JULIO!R27+AGOSTO!S27+SETIEMBRE!S27+OCTUBRE!S27+NOVIEMBRE!S27+DICIEMBRE!S27</f>
        <v>0</v>
      </c>
      <c r="T27" s="7">
        <f>JULIO!S27+AGOSTO!T27+SETIEMBRE!T27+OCTUBRE!T27+NOVIEMBRE!T27+DICIEMBRE!T27</f>
        <v>0</v>
      </c>
      <c r="U27" s="7">
        <f>JULIO!T27+AGOSTO!U27+SETIEMBRE!U27+OCTUBRE!U27+NOVIEMBRE!U27+DICIEMBRE!U27</f>
        <v>4</v>
      </c>
      <c r="V27" s="7">
        <f>JULIO!U27+AGOSTO!V27+SETIEMBRE!V27+OCTUBRE!V27+NOVIEMBRE!V27+DICIEMBRE!V27</f>
        <v>2</v>
      </c>
      <c r="W27" s="47">
        <f t="shared" ref="W27:X40" si="3">(E27+G27+I27+K27+M27+O27+Q27+S27+U27)</f>
        <v>150</v>
      </c>
      <c r="X27" s="47">
        <f>(F27+H27+J27+L27+N27+P27+R27+T27+V27)</f>
        <v>28</v>
      </c>
      <c r="Y27" s="15"/>
      <c r="Z27" s="15"/>
      <c r="AA27" s="39"/>
      <c r="AB27" s="117"/>
      <c r="AC27" s="26"/>
      <c r="AD27" s="46">
        <f>(X27/W27)</f>
        <v>0.18666666666666668</v>
      </c>
    </row>
    <row r="28" spans="2:31" ht="15.95" customHeight="1">
      <c r="B28" s="116"/>
      <c r="C28" s="24"/>
      <c r="D28" s="53" t="s">
        <v>11</v>
      </c>
      <c r="E28" s="8">
        <f t="shared" si="2"/>
        <v>103</v>
      </c>
      <c r="F28" s="8">
        <f t="shared" si="2"/>
        <v>70</v>
      </c>
      <c r="G28" s="7">
        <f>JULIO!F28+AGOSTO!G28+SETIEMBRE!G28+OCTUBRE!G28+NOVIEMBRE!G28+DICIEMBRE!G28</f>
        <v>15</v>
      </c>
      <c r="H28" s="7">
        <f>JULIO!G28+AGOSTO!H28+SETIEMBRE!H28+OCTUBRE!H28+NOVIEMBRE!H28+DICIEMBRE!H28</f>
        <v>12</v>
      </c>
      <c r="I28" s="7">
        <f>JULIO!H28+AGOSTO!I28+SETIEMBRE!I28+OCTUBRE!I28+NOVIEMBRE!I28+DICIEMBRE!I28</f>
        <v>7</v>
      </c>
      <c r="J28" s="7">
        <f>JULIO!I28+AGOSTO!J28+SETIEMBRE!J28+OCTUBRE!J28+NOVIEMBRE!J28+DICIEMBRE!J28</f>
        <v>3</v>
      </c>
      <c r="K28" s="7">
        <f>JULIO!J28+AGOSTO!K28+SETIEMBRE!K28+OCTUBRE!K28+NOVIEMBRE!K28+DICIEMBRE!K28</f>
        <v>2</v>
      </c>
      <c r="L28" s="7">
        <f>JULIO!K28+AGOSTO!L28+SETIEMBRE!L28+OCTUBRE!L28+NOVIEMBRE!L28+DICIEMBRE!L28</f>
        <v>1</v>
      </c>
      <c r="M28" s="7">
        <f>JULIO!L28+AGOSTO!M28+SETIEMBRE!M28+OCTUBRE!M28+NOVIEMBRE!M28+DICIEMBRE!M28</f>
        <v>2</v>
      </c>
      <c r="N28" s="7">
        <f>JULIO!M28+AGOSTO!N28+SETIEMBRE!N28+OCTUBRE!N28+NOVIEMBRE!N28+DICIEMBRE!N28</f>
        <v>0</v>
      </c>
      <c r="O28" s="7">
        <f>JULIO!N28+AGOSTO!O28+SETIEMBRE!O28+OCTUBRE!O28+NOVIEMBRE!O28+DICIEMBRE!O28</f>
        <v>4</v>
      </c>
      <c r="P28" s="7">
        <f>JULIO!O28+AGOSTO!P28+SETIEMBRE!P28+OCTUBRE!P28+NOVIEMBRE!P28+DICIEMBRE!P28</f>
        <v>2</v>
      </c>
      <c r="Q28" s="7">
        <f>JULIO!P28+AGOSTO!Q28+SETIEMBRE!Q28+OCTUBRE!Q28+NOVIEMBRE!Q28+DICIEMBRE!Q28</f>
        <v>0</v>
      </c>
      <c r="R28" s="7">
        <f>JULIO!Q28+AGOSTO!R28+SETIEMBRE!R28+OCTUBRE!R28+NOVIEMBRE!R28+DICIEMBRE!R28</f>
        <v>0</v>
      </c>
      <c r="S28" s="7">
        <f>JULIO!R28+AGOSTO!S28+SETIEMBRE!S28+OCTUBRE!S28+NOVIEMBRE!S28+DICIEMBRE!S28</f>
        <v>0</v>
      </c>
      <c r="T28" s="7">
        <f>JULIO!S28+AGOSTO!T28+SETIEMBRE!T28+OCTUBRE!T28+NOVIEMBRE!T28+DICIEMBRE!T28</f>
        <v>0</v>
      </c>
      <c r="U28" s="7">
        <f>JULIO!T28+AGOSTO!U28+SETIEMBRE!U28+OCTUBRE!U28+NOVIEMBRE!U28+DICIEMBRE!U28</f>
        <v>2</v>
      </c>
      <c r="V28" s="7">
        <f>JULIO!U28+AGOSTO!V28+SETIEMBRE!V28+OCTUBRE!V28+NOVIEMBRE!V28+DICIEMBRE!V28</f>
        <v>2</v>
      </c>
      <c r="W28" s="47">
        <f t="shared" si="3"/>
        <v>135</v>
      </c>
      <c r="X28" s="47">
        <f>(F28+H28+J28+L28+N28+P28+R28+T28+V28)</f>
        <v>90</v>
      </c>
      <c r="Y28" s="12"/>
      <c r="Z28" s="12"/>
      <c r="AA28" s="39"/>
      <c r="AB28" s="117"/>
      <c r="AC28" s="26"/>
      <c r="AD28" s="46">
        <f t="shared" ref="AD28:AD40" si="4">(X28/W28)</f>
        <v>0.66666666666666663</v>
      </c>
    </row>
    <row r="29" spans="2:31" ht="15.95" customHeight="1">
      <c r="B29" s="116"/>
      <c r="C29" s="24"/>
      <c r="D29" s="53" t="s">
        <v>14</v>
      </c>
      <c r="E29" s="8">
        <f t="shared" si="2"/>
        <v>141</v>
      </c>
      <c r="F29" s="8">
        <f t="shared" si="2"/>
        <v>132</v>
      </c>
      <c r="G29" s="7">
        <f>JULIO!F29+AGOSTO!G29+SETIEMBRE!G29+OCTUBRE!G29+NOVIEMBRE!G29+DICIEMBRE!G29</f>
        <v>20</v>
      </c>
      <c r="H29" s="7">
        <f>JULIO!G29+AGOSTO!H29+SETIEMBRE!H29+OCTUBRE!H29+NOVIEMBRE!H29+DICIEMBRE!H29</f>
        <v>16</v>
      </c>
      <c r="I29" s="7">
        <f>JULIO!H29+AGOSTO!I29+SETIEMBRE!I29+OCTUBRE!I29+NOVIEMBRE!I29+DICIEMBRE!I29</f>
        <v>9</v>
      </c>
      <c r="J29" s="7">
        <f>JULIO!I29+AGOSTO!J29+SETIEMBRE!J29+OCTUBRE!J29+NOVIEMBRE!J29+DICIEMBRE!J29</f>
        <v>9</v>
      </c>
      <c r="K29" s="7">
        <f>JULIO!J29+AGOSTO!K29+SETIEMBRE!K29+OCTUBRE!K29+NOVIEMBRE!K29+DICIEMBRE!K29</f>
        <v>13</v>
      </c>
      <c r="L29" s="7">
        <f>JULIO!K29+AGOSTO!L29+SETIEMBRE!L29+OCTUBRE!L29+NOVIEMBRE!L29+DICIEMBRE!L29</f>
        <v>12</v>
      </c>
      <c r="M29" s="7">
        <f>JULIO!L29+AGOSTO!M29+SETIEMBRE!M29+OCTUBRE!M29+NOVIEMBRE!M29+DICIEMBRE!M29</f>
        <v>6</v>
      </c>
      <c r="N29" s="7">
        <f>JULIO!M29+AGOSTO!N29+SETIEMBRE!N29+OCTUBRE!N29+NOVIEMBRE!N29+DICIEMBRE!N29</f>
        <v>6</v>
      </c>
      <c r="O29" s="7">
        <f>JULIO!N29+AGOSTO!O29+SETIEMBRE!O29+OCTUBRE!O29+NOVIEMBRE!O29+DICIEMBRE!O29</f>
        <v>12</v>
      </c>
      <c r="P29" s="7">
        <f>JULIO!O29+AGOSTO!P29+SETIEMBRE!P29+OCTUBRE!P29+NOVIEMBRE!P29+DICIEMBRE!P29</f>
        <v>8</v>
      </c>
      <c r="Q29" s="7">
        <f>JULIO!P29+AGOSTO!Q29+SETIEMBRE!Q29+OCTUBRE!Q29+NOVIEMBRE!Q29+DICIEMBRE!Q29</f>
        <v>8</v>
      </c>
      <c r="R29" s="7">
        <f>JULIO!Q29+AGOSTO!R29+SETIEMBRE!R29+OCTUBRE!R29+NOVIEMBRE!R29+DICIEMBRE!R29</f>
        <v>3</v>
      </c>
      <c r="S29" s="7">
        <f>JULIO!R29+AGOSTO!S29+SETIEMBRE!S29+OCTUBRE!S29+NOVIEMBRE!S29+DICIEMBRE!S29</f>
        <v>2</v>
      </c>
      <c r="T29" s="7">
        <f>JULIO!S29+AGOSTO!T29+SETIEMBRE!T29+OCTUBRE!T29+NOVIEMBRE!T29+DICIEMBRE!T29</f>
        <v>2</v>
      </c>
      <c r="U29" s="7">
        <f>JULIO!T29+AGOSTO!U29+SETIEMBRE!U29+OCTUBRE!U29+NOVIEMBRE!U29+DICIEMBRE!U29</f>
        <v>6</v>
      </c>
      <c r="V29" s="7">
        <f>JULIO!U29+AGOSTO!V29+SETIEMBRE!V29+OCTUBRE!V29+NOVIEMBRE!V29+DICIEMBRE!V29</f>
        <v>5</v>
      </c>
      <c r="W29" s="47">
        <f t="shared" si="3"/>
        <v>217</v>
      </c>
      <c r="X29" s="47">
        <f t="shared" si="3"/>
        <v>193</v>
      </c>
      <c r="Y29" s="15"/>
      <c r="Z29" s="15"/>
      <c r="AA29" s="39"/>
      <c r="AB29" s="117"/>
      <c r="AC29" s="26"/>
      <c r="AD29" s="46">
        <f t="shared" si="4"/>
        <v>0.88940092165898621</v>
      </c>
      <c r="AE29" s="25"/>
    </row>
    <row r="30" spans="2:31" ht="15.95" customHeight="1">
      <c r="B30" s="116"/>
      <c r="C30" s="24"/>
      <c r="D30" s="54" t="s">
        <v>38</v>
      </c>
      <c r="E30" s="8">
        <f t="shared" si="2"/>
        <v>75</v>
      </c>
      <c r="F30" s="8">
        <f t="shared" si="2"/>
        <v>30</v>
      </c>
      <c r="G30" s="7">
        <f>JULIO!F30+AGOSTO!G30+SETIEMBRE!G30+OCTUBRE!G30+NOVIEMBRE!G30+DICIEMBRE!G30</f>
        <v>9</v>
      </c>
      <c r="H30" s="7">
        <f>JULIO!G30+AGOSTO!H30+SETIEMBRE!H30+OCTUBRE!H30+NOVIEMBRE!H30+DICIEMBRE!H30</f>
        <v>4</v>
      </c>
      <c r="I30" s="7">
        <f>JULIO!H30+AGOSTO!I30+SETIEMBRE!I30+OCTUBRE!I30+NOVIEMBRE!I30+DICIEMBRE!I30</f>
        <v>4</v>
      </c>
      <c r="J30" s="7">
        <f>JULIO!I30+AGOSTO!J30+SETIEMBRE!J30+OCTUBRE!J30+NOVIEMBRE!J30+DICIEMBRE!J30</f>
        <v>0</v>
      </c>
      <c r="K30" s="7">
        <f>JULIO!J30+AGOSTO!K30+SETIEMBRE!K30+OCTUBRE!K30+NOVIEMBRE!K30+DICIEMBRE!K30</f>
        <v>8</v>
      </c>
      <c r="L30" s="7">
        <f>JULIO!K30+AGOSTO!L30+SETIEMBRE!L30+OCTUBRE!L30+NOVIEMBRE!L30+DICIEMBRE!L30</f>
        <v>2</v>
      </c>
      <c r="M30" s="7">
        <f>JULIO!L30+AGOSTO!M30+SETIEMBRE!M30+OCTUBRE!M30+NOVIEMBRE!M30+DICIEMBRE!M30</f>
        <v>0</v>
      </c>
      <c r="N30" s="7">
        <f>JULIO!M30+AGOSTO!N30+SETIEMBRE!N30+OCTUBRE!N30+NOVIEMBRE!N30+DICIEMBRE!N30</f>
        <v>0</v>
      </c>
      <c r="O30" s="7">
        <f>JULIO!N30+AGOSTO!O30+SETIEMBRE!O30+OCTUBRE!O30+NOVIEMBRE!O30+DICIEMBRE!O30</f>
        <v>12</v>
      </c>
      <c r="P30" s="7">
        <f>JULIO!O30+AGOSTO!P30+SETIEMBRE!P30+OCTUBRE!P30+NOVIEMBRE!P30+DICIEMBRE!P30</f>
        <v>1</v>
      </c>
      <c r="Q30" s="7">
        <f>JULIO!P30+AGOSTO!Q30+SETIEMBRE!Q30+OCTUBRE!Q30+NOVIEMBRE!Q30+DICIEMBRE!Q30</f>
        <v>2</v>
      </c>
      <c r="R30" s="7">
        <f>JULIO!Q30+AGOSTO!R30+SETIEMBRE!R30+OCTUBRE!R30+NOVIEMBRE!R30+DICIEMBRE!R30</f>
        <v>1</v>
      </c>
      <c r="S30" s="7">
        <f>JULIO!R30+AGOSTO!S30+SETIEMBRE!S30+OCTUBRE!S30+NOVIEMBRE!S30+DICIEMBRE!S30</f>
        <v>1</v>
      </c>
      <c r="T30" s="7">
        <f>JULIO!S30+AGOSTO!T30+SETIEMBRE!T30+OCTUBRE!T30+NOVIEMBRE!T30+DICIEMBRE!T30</f>
        <v>0</v>
      </c>
      <c r="U30" s="7">
        <f>JULIO!T30+AGOSTO!U30+SETIEMBRE!U30+OCTUBRE!U30+NOVIEMBRE!U30+DICIEMBRE!U30</f>
        <v>3</v>
      </c>
      <c r="V30" s="7">
        <f>JULIO!U30+AGOSTO!V30+SETIEMBRE!V30+OCTUBRE!V30+NOVIEMBRE!V30+DICIEMBRE!V30</f>
        <v>3</v>
      </c>
      <c r="W30" s="48">
        <f>(E30+G30+I30+K30+M30+O30+Q30+S30+U30)</f>
        <v>114</v>
      </c>
      <c r="X30" s="48">
        <f t="shared" si="3"/>
        <v>41</v>
      </c>
      <c r="Y30" s="15"/>
      <c r="Z30" s="15"/>
      <c r="AA30" s="39"/>
      <c r="AB30" s="117"/>
      <c r="AC30" s="26"/>
      <c r="AD30" s="46">
        <f t="shared" si="4"/>
        <v>0.35964912280701755</v>
      </c>
      <c r="AE30" s="25"/>
    </row>
    <row r="31" spans="2:31" ht="15.95" customHeight="1">
      <c r="B31" s="116"/>
      <c r="C31" s="24"/>
      <c r="D31" s="53" t="s">
        <v>12</v>
      </c>
      <c r="E31" s="8">
        <f t="shared" si="2"/>
        <v>247</v>
      </c>
      <c r="F31" s="8">
        <f t="shared" si="2"/>
        <v>134</v>
      </c>
      <c r="G31" s="7">
        <f>JULIO!F31+AGOSTO!G31+SETIEMBRE!G31+OCTUBRE!G31+NOVIEMBRE!G31+DICIEMBRE!G31</f>
        <v>31</v>
      </c>
      <c r="H31" s="7">
        <f>JULIO!G31+AGOSTO!H31+SETIEMBRE!H31+OCTUBRE!H31+NOVIEMBRE!H31+DICIEMBRE!H31</f>
        <v>8</v>
      </c>
      <c r="I31" s="7">
        <f>JULIO!H31+AGOSTO!I31+SETIEMBRE!I31+OCTUBRE!I31+NOVIEMBRE!I31+DICIEMBRE!I31</f>
        <v>38</v>
      </c>
      <c r="J31" s="7">
        <f>JULIO!I31+AGOSTO!J31+SETIEMBRE!J31+OCTUBRE!J31+NOVIEMBRE!J31+DICIEMBRE!J31</f>
        <v>11</v>
      </c>
      <c r="K31" s="7">
        <f>JULIO!J31+AGOSTO!K31+SETIEMBRE!K31+OCTUBRE!K31+NOVIEMBRE!K31+DICIEMBRE!K31</f>
        <v>3</v>
      </c>
      <c r="L31" s="7">
        <f>JULIO!K31+AGOSTO!L31+SETIEMBRE!L31+OCTUBRE!L31+NOVIEMBRE!L31+DICIEMBRE!L31</f>
        <v>1</v>
      </c>
      <c r="M31" s="7">
        <f>JULIO!L31+AGOSTO!M31+SETIEMBRE!M31+OCTUBRE!M31+NOVIEMBRE!M31+DICIEMBRE!M31</f>
        <v>5</v>
      </c>
      <c r="N31" s="7">
        <f>JULIO!M31+AGOSTO!N31+SETIEMBRE!N31+OCTUBRE!N31+NOVIEMBRE!N31+DICIEMBRE!N31</f>
        <v>2</v>
      </c>
      <c r="O31" s="7">
        <f>JULIO!N31+AGOSTO!O31+SETIEMBRE!O31+OCTUBRE!O31+NOVIEMBRE!O31+DICIEMBRE!O31</f>
        <v>10</v>
      </c>
      <c r="P31" s="7">
        <f>JULIO!O31+AGOSTO!P31+SETIEMBRE!P31+OCTUBRE!P31+NOVIEMBRE!P31+DICIEMBRE!P31</f>
        <v>7</v>
      </c>
      <c r="Q31" s="7">
        <f>JULIO!P31+AGOSTO!Q31+SETIEMBRE!Q31+OCTUBRE!Q31+NOVIEMBRE!Q31+DICIEMBRE!Q31</f>
        <v>8</v>
      </c>
      <c r="R31" s="7">
        <f>JULIO!Q31+AGOSTO!R31+SETIEMBRE!R31+OCTUBRE!R31+NOVIEMBRE!R31+DICIEMBRE!R31</f>
        <v>3</v>
      </c>
      <c r="S31" s="7">
        <f>JULIO!R31+AGOSTO!S31+SETIEMBRE!S31+OCTUBRE!S31+NOVIEMBRE!S31+DICIEMBRE!S31</f>
        <v>1</v>
      </c>
      <c r="T31" s="7">
        <f>JULIO!S31+AGOSTO!T31+SETIEMBRE!T31+OCTUBRE!T31+NOVIEMBRE!T31+DICIEMBRE!T31</f>
        <v>0</v>
      </c>
      <c r="U31" s="7">
        <f>JULIO!T31+AGOSTO!U31+SETIEMBRE!U31+OCTUBRE!U31+NOVIEMBRE!U31+DICIEMBRE!U31</f>
        <v>6</v>
      </c>
      <c r="V31" s="7">
        <f>JULIO!U31+AGOSTO!V31+SETIEMBRE!V31+OCTUBRE!V31+NOVIEMBRE!V31+DICIEMBRE!V31</f>
        <v>2</v>
      </c>
      <c r="W31" s="47">
        <f>(E31+G31+I31+K31+M31+O31+Q31+S31+U31)</f>
        <v>349</v>
      </c>
      <c r="X31" s="47">
        <f>(F31+H31+J31+L31+N31+P31+R31+T31+V31)</f>
        <v>168</v>
      </c>
      <c r="Y31" s="15"/>
      <c r="Z31" s="15"/>
      <c r="AA31" s="39"/>
      <c r="AB31" s="117"/>
      <c r="AC31" s="26"/>
      <c r="AD31" s="46">
        <f t="shared" si="4"/>
        <v>0.48137535816618909</v>
      </c>
      <c r="AE31" s="25"/>
    </row>
    <row r="32" spans="2:31" ht="15.95" customHeight="1">
      <c r="B32" s="116"/>
      <c r="C32" s="24"/>
      <c r="D32" s="53" t="s">
        <v>13</v>
      </c>
      <c r="E32" s="8">
        <f t="shared" si="2"/>
        <v>215</v>
      </c>
      <c r="F32" s="8">
        <f t="shared" si="2"/>
        <v>79</v>
      </c>
      <c r="G32" s="7">
        <f>JULIO!F32+AGOSTO!G32+SETIEMBRE!G32+OCTUBRE!G32+NOVIEMBRE!G32+DICIEMBRE!G32</f>
        <v>24</v>
      </c>
      <c r="H32" s="7">
        <f>JULIO!G32+AGOSTO!H32+SETIEMBRE!H32+OCTUBRE!H32+NOVIEMBRE!H32+DICIEMBRE!H32</f>
        <v>6</v>
      </c>
      <c r="I32" s="7">
        <f>JULIO!H32+AGOSTO!I32+SETIEMBRE!I32+OCTUBRE!I32+NOVIEMBRE!I32+DICIEMBRE!I32</f>
        <v>28</v>
      </c>
      <c r="J32" s="7">
        <f>JULIO!I32+AGOSTO!J32+SETIEMBRE!J32+OCTUBRE!J32+NOVIEMBRE!J32+DICIEMBRE!J32</f>
        <v>2</v>
      </c>
      <c r="K32" s="7">
        <f>JULIO!J32+AGOSTO!K32+SETIEMBRE!K32+OCTUBRE!K32+NOVIEMBRE!K32+DICIEMBRE!K32</f>
        <v>4</v>
      </c>
      <c r="L32" s="7">
        <f>JULIO!K32+AGOSTO!L32+SETIEMBRE!L32+OCTUBRE!L32+NOVIEMBRE!L32+DICIEMBRE!L32</f>
        <v>0</v>
      </c>
      <c r="M32" s="7">
        <f>JULIO!L32+AGOSTO!M32+SETIEMBRE!M32+OCTUBRE!M32+NOVIEMBRE!M32+DICIEMBRE!M32</f>
        <v>2</v>
      </c>
      <c r="N32" s="7">
        <f>JULIO!M32+AGOSTO!N32+SETIEMBRE!N32+OCTUBRE!N32+NOVIEMBRE!N32+DICIEMBRE!N32</f>
        <v>0</v>
      </c>
      <c r="O32" s="7">
        <f>JULIO!N32+AGOSTO!O32+SETIEMBRE!O32+OCTUBRE!O32+NOVIEMBRE!O32+DICIEMBRE!O32</f>
        <v>11</v>
      </c>
      <c r="P32" s="7">
        <f>JULIO!O32+AGOSTO!P32+SETIEMBRE!P32+OCTUBRE!P32+NOVIEMBRE!P32+DICIEMBRE!P32</f>
        <v>1</v>
      </c>
      <c r="Q32" s="7">
        <f>JULIO!P32+AGOSTO!Q32+SETIEMBRE!Q32+OCTUBRE!Q32+NOVIEMBRE!Q32+DICIEMBRE!Q32</f>
        <v>4</v>
      </c>
      <c r="R32" s="7">
        <f>JULIO!Q32+AGOSTO!R32+SETIEMBRE!R32+OCTUBRE!R32+NOVIEMBRE!R32+DICIEMBRE!R32</f>
        <v>1</v>
      </c>
      <c r="S32" s="7">
        <f>JULIO!R32+AGOSTO!S32+SETIEMBRE!S32+OCTUBRE!S32+NOVIEMBRE!S32+DICIEMBRE!S32</f>
        <v>1</v>
      </c>
      <c r="T32" s="7">
        <f>JULIO!S32+AGOSTO!T32+SETIEMBRE!T32+OCTUBRE!T32+NOVIEMBRE!T32+DICIEMBRE!T32</f>
        <v>1</v>
      </c>
      <c r="U32" s="7">
        <f>JULIO!T32+AGOSTO!U32+SETIEMBRE!U32+OCTUBRE!U32+NOVIEMBRE!U32+DICIEMBRE!U32</f>
        <v>1</v>
      </c>
      <c r="V32" s="7">
        <f>JULIO!U32+AGOSTO!V32+SETIEMBRE!V32+OCTUBRE!V32+NOVIEMBRE!V32+DICIEMBRE!V32</f>
        <v>0</v>
      </c>
      <c r="W32" s="47">
        <f>(E32+G32+I32+K32+M32+O32+Q32+S32+U32)</f>
        <v>290</v>
      </c>
      <c r="X32" s="47">
        <f>(F32+H32+J32+L32+N32+P32+R32+T32+V32)</f>
        <v>90</v>
      </c>
      <c r="Y32" s="15"/>
      <c r="Z32" s="15"/>
      <c r="AA32" s="39"/>
      <c r="AB32" s="117"/>
      <c r="AC32" s="26"/>
      <c r="AD32" s="46">
        <f t="shared" si="4"/>
        <v>0.31034482758620691</v>
      </c>
      <c r="AE32" s="25"/>
    </row>
    <row r="33" spans="2:31" ht="15.95" customHeight="1">
      <c r="B33" s="116"/>
      <c r="C33" s="24"/>
      <c r="D33" s="53" t="s">
        <v>15</v>
      </c>
      <c r="E33" s="8">
        <f t="shared" si="2"/>
        <v>461</v>
      </c>
      <c r="F33" s="8">
        <f t="shared" si="2"/>
        <v>440</v>
      </c>
      <c r="G33" s="7">
        <f>JULIO!F33+AGOSTO!G33+SETIEMBRE!G33+OCTUBRE!G33+NOVIEMBRE!G33+DICIEMBRE!G33</f>
        <v>71</v>
      </c>
      <c r="H33" s="7">
        <f>JULIO!G33+AGOSTO!H33+SETIEMBRE!H33+OCTUBRE!H33+NOVIEMBRE!H33+DICIEMBRE!H33</f>
        <v>65</v>
      </c>
      <c r="I33" s="7">
        <f>JULIO!H33+AGOSTO!I33+SETIEMBRE!I33+OCTUBRE!I33+NOVIEMBRE!I33+DICIEMBRE!I33</f>
        <v>53</v>
      </c>
      <c r="J33" s="7">
        <f>JULIO!I33+AGOSTO!J33+SETIEMBRE!J33+OCTUBRE!J33+NOVIEMBRE!J33+DICIEMBRE!J33</f>
        <v>51</v>
      </c>
      <c r="K33" s="7">
        <f>JULIO!J33+AGOSTO!K33+SETIEMBRE!K33+OCTUBRE!K33+NOVIEMBRE!K33+DICIEMBRE!K33</f>
        <v>4</v>
      </c>
      <c r="L33" s="7">
        <f>JULIO!K33+AGOSTO!L33+SETIEMBRE!L33+OCTUBRE!L33+NOVIEMBRE!L33+DICIEMBRE!L33</f>
        <v>3</v>
      </c>
      <c r="M33" s="7">
        <f>JULIO!L33+AGOSTO!M33+SETIEMBRE!M33+OCTUBRE!M33+NOVIEMBRE!M33+DICIEMBRE!M33</f>
        <v>26</v>
      </c>
      <c r="N33" s="7">
        <f>JULIO!M33+AGOSTO!N33+SETIEMBRE!N33+OCTUBRE!N33+NOVIEMBRE!N33+DICIEMBRE!N33</f>
        <v>23</v>
      </c>
      <c r="O33" s="7">
        <f>JULIO!N33+AGOSTO!O33+SETIEMBRE!O33+OCTUBRE!O33+NOVIEMBRE!O33+DICIEMBRE!O33</f>
        <v>46</v>
      </c>
      <c r="P33" s="7">
        <f>JULIO!O33+AGOSTO!P33+SETIEMBRE!P33+OCTUBRE!P33+NOVIEMBRE!P33+DICIEMBRE!P33</f>
        <v>44</v>
      </c>
      <c r="Q33" s="7">
        <f>JULIO!P33+AGOSTO!Q33+SETIEMBRE!Q33+OCTUBRE!Q33+NOVIEMBRE!Q33+DICIEMBRE!Q33</f>
        <v>20</v>
      </c>
      <c r="R33" s="7">
        <f>JULIO!Q33+AGOSTO!R33+SETIEMBRE!R33+OCTUBRE!R33+NOVIEMBRE!R33+DICIEMBRE!R33</f>
        <v>20</v>
      </c>
      <c r="S33" s="7">
        <f>JULIO!R33+AGOSTO!S33+SETIEMBRE!S33+OCTUBRE!S33+NOVIEMBRE!S33+DICIEMBRE!S33</f>
        <v>2</v>
      </c>
      <c r="T33" s="7">
        <f>JULIO!S33+AGOSTO!T33+SETIEMBRE!T33+OCTUBRE!T33+NOVIEMBRE!T33+DICIEMBRE!T33</f>
        <v>2</v>
      </c>
      <c r="U33" s="7">
        <f>JULIO!T33+AGOSTO!U33+SETIEMBRE!U33+OCTUBRE!U33+NOVIEMBRE!U33+DICIEMBRE!U33</f>
        <v>4</v>
      </c>
      <c r="V33" s="7">
        <f>JULIO!U33+AGOSTO!V33+SETIEMBRE!V33+OCTUBRE!V33+NOVIEMBRE!V33+DICIEMBRE!V33</f>
        <v>4</v>
      </c>
      <c r="W33" s="47">
        <f t="shared" si="3"/>
        <v>687</v>
      </c>
      <c r="X33" s="48">
        <f t="shared" si="3"/>
        <v>652</v>
      </c>
      <c r="Y33" s="15"/>
      <c r="Z33" s="15"/>
      <c r="AA33" s="39"/>
      <c r="AB33" s="117"/>
      <c r="AC33" s="26"/>
      <c r="AD33" s="46">
        <f t="shared" si="4"/>
        <v>0.94905385735080061</v>
      </c>
      <c r="AE33" s="27"/>
    </row>
    <row r="34" spans="2:31" ht="15.95" customHeight="1">
      <c r="B34" s="116"/>
      <c r="C34" s="24"/>
      <c r="D34" s="53" t="s">
        <v>16</v>
      </c>
      <c r="E34" s="8">
        <f t="shared" si="2"/>
        <v>247</v>
      </c>
      <c r="F34" s="8">
        <f t="shared" si="2"/>
        <v>111</v>
      </c>
      <c r="G34" s="7">
        <f>JULIO!F34+AGOSTO!G34+SETIEMBRE!G34+OCTUBRE!G34+NOVIEMBRE!G34+DICIEMBRE!G34</f>
        <v>45</v>
      </c>
      <c r="H34" s="7">
        <f>JULIO!G34+AGOSTO!H34+SETIEMBRE!H34+OCTUBRE!H34+NOVIEMBRE!H34+DICIEMBRE!H34</f>
        <v>12</v>
      </c>
      <c r="I34" s="7">
        <f>JULIO!H34+AGOSTO!I34+SETIEMBRE!I34+OCTUBRE!I34+NOVIEMBRE!I34+DICIEMBRE!I34</f>
        <v>22</v>
      </c>
      <c r="J34" s="7">
        <f>JULIO!I34+AGOSTO!J34+SETIEMBRE!J34+OCTUBRE!J34+NOVIEMBRE!J34+DICIEMBRE!J34</f>
        <v>7</v>
      </c>
      <c r="K34" s="7">
        <f>JULIO!J34+AGOSTO!K34+SETIEMBRE!K34+OCTUBRE!K34+NOVIEMBRE!K34+DICIEMBRE!K34</f>
        <v>7</v>
      </c>
      <c r="L34" s="7">
        <f>JULIO!K34+AGOSTO!L34+SETIEMBRE!L34+OCTUBRE!L34+NOVIEMBRE!L34+DICIEMBRE!L34</f>
        <v>1</v>
      </c>
      <c r="M34" s="7">
        <f>JULIO!L34+AGOSTO!M34+SETIEMBRE!M34+OCTUBRE!M34+NOVIEMBRE!M34+DICIEMBRE!M34</f>
        <v>6</v>
      </c>
      <c r="N34" s="7">
        <f>JULIO!M34+AGOSTO!N34+SETIEMBRE!N34+OCTUBRE!N34+NOVIEMBRE!N34+DICIEMBRE!N34</f>
        <v>1</v>
      </c>
      <c r="O34" s="7">
        <f>JULIO!N34+AGOSTO!O34+SETIEMBRE!O34+OCTUBRE!O34+NOVIEMBRE!O34+DICIEMBRE!O34</f>
        <v>9</v>
      </c>
      <c r="P34" s="7">
        <f>JULIO!O34+AGOSTO!P34+SETIEMBRE!P34+OCTUBRE!P34+NOVIEMBRE!P34+DICIEMBRE!P34</f>
        <v>2</v>
      </c>
      <c r="Q34" s="7">
        <f>JULIO!P34+AGOSTO!Q34+SETIEMBRE!Q34+OCTUBRE!Q34+NOVIEMBRE!Q34+DICIEMBRE!Q34</f>
        <v>5</v>
      </c>
      <c r="R34" s="7">
        <f>JULIO!Q34+AGOSTO!R34+SETIEMBRE!R34+OCTUBRE!R34+NOVIEMBRE!R34+DICIEMBRE!R34</f>
        <v>2</v>
      </c>
      <c r="S34" s="7">
        <f>JULIO!R34+AGOSTO!S34+SETIEMBRE!S34+OCTUBRE!S34+NOVIEMBRE!S34+DICIEMBRE!S34</f>
        <v>3</v>
      </c>
      <c r="T34" s="7">
        <f>JULIO!S34+AGOSTO!T34+SETIEMBRE!T34+OCTUBRE!T34+NOVIEMBRE!T34+DICIEMBRE!T34</f>
        <v>0</v>
      </c>
      <c r="U34" s="7">
        <f>JULIO!T34+AGOSTO!U34+SETIEMBRE!U34+OCTUBRE!U34+NOVIEMBRE!U34+DICIEMBRE!U34</f>
        <v>5</v>
      </c>
      <c r="V34" s="7">
        <f>JULIO!U34+AGOSTO!V34+SETIEMBRE!V34+OCTUBRE!V34+NOVIEMBRE!V34+DICIEMBRE!V34</f>
        <v>3</v>
      </c>
      <c r="W34" s="47">
        <f t="shared" si="3"/>
        <v>349</v>
      </c>
      <c r="X34" s="47">
        <f t="shared" si="3"/>
        <v>139</v>
      </c>
      <c r="Y34" s="15"/>
      <c r="Z34" s="15"/>
      <c r="AA34" s="39"/>
      <c r="AB34" s="117"/>
      <c r="AC34" s="26"/>
      <c r="AD34" s="46">
        <f t="shared" si="4"/>
        <v>0.39828080229226359</v>
      </c>
    </row>
    <row r="35" spans="2:31" ht="15.95" customHeight="1">
      <c r="B35" s="116"/>
      <c r="C35" s="24"/>
      <c r="D35" s="53" t="s">
        <v>17</v>
      </c>
      <c r="E35" s="8">
        <f t="shared" si="2"/>
        <v>105</v>
      </c>
      <c r="F35" s="8">
        <f t="shared" si="2"/>
        <v>49</v>
      </c>
      <c r="G35" s="7">
        <f>JULIO!F35+AGOSTO!G35+SETIEMBRE!G35+OCTUBRE!G35+NOVIEMBRE!G35+DICIEMBRE!G35</f>
        <v>14</v>
      </c>
      <c r="H35" s="7">
        <f>JULIO!G35+AGOSTO!H35+SETIEMBRE!H35+OCTUBRE!H35+NOVIEMBRE!H35+DICIEMBRE!H35</f>
        <v>3</v>
      </c>
      <c r="I35" s="7">
        <f>JULIO!H35+AGOSTO!I35+SETIEMBRE!I35+OCTUBRE!I35+NOVIEMBRE!I35+DICIEMBRE!I35</f>
        <v>11</v>
      </c>
      <c r="J35" s="7">
        <f>JULIO!I35+AGOSTO!J35+SETIEMBRE!J35+OCTUBRE!J35+NOVIEMBRE!J35+DICIEMBRE!J35</f>
        <v>2</v>
      </c>
      <c r="K35" s="7">
        <f>JULIO!J35+AGOSTO!K35+SETIEMBRE!K35+OCTUBRE!K35+NOVIEMBRE!K35+DICIEMBRE!K35</f>
        <v>1</v>
      </c>
      <c r="L35" s="7">
        <f>JULIO!K35+AGOSTO!L35+SETIEMBRE!L35+OCTUBRE!L35+NOVIEMBRE!L35+DICIEMBRE!L35</f>
        <v>0</v>
      </c>
      <c r="M35" s="7">
        <f>JULIO!L35+AGOSTO!M35+SETIEMBRE!M35+OCTUBRE!M35+NOVIEMBRE!M35+DICIEMBRE!M35</f>
        <v>2</v>
      </c>
      <c r="N35" s="7">
        <f>JULIO!M35+AGOSTO!N35+SETIEMBRE!N35+OCTUBRE!N35+NOVIEMBRE!N35+DICIEMBRE!N35</f>
        <v>2</v>
      </c>
      <c r="O35" s="7">
        <f>JULIO!N35+AGOSTO!O35+SETIEMBRE!O35+OCTUBRE!O35+NOVIEMBRE!O35+DICIEMBRE!O35</f>
        <v>1</v>
      </c>
      <c r="P35" s="7">
        <f>JULIO!O35+AGOSTO!P35+SETIEMBRE!P35+OCTUBRE!P35+NOVIEMBRE!P35+DICIEMBRE!P35</f>
        <v>0</v>
      </c>
      <c r="Q35" s="7">
        <f>JULIO!P35+AGOSTO!Q35+SETIEMBRE!Q35+OCTUBRE!Q35+NOVIEMBRE!Q35+DICIEMBRE!Q35</f>
        <v>0</v>
      </c>
      <c r="R35" s="7">
        <f>JULIO!Q35+AGOSTO!R35+SETIEMBRE!R35+OCTUBRE!R35+NOVIEMBRE!R35+DICIEMBRE!R35</f>
        <v>0</v>
      </c>
      <c r="S35" s="7">
        <f>JULIO!R35+AGOSTO!S35+SETIEMBRE!S35+OCTUBRE!S35+NOVIEMBRE!S35+DICIEMBRE!S35</f>
        <v>0</v>
      </c>
      <c r="T35" s="7">
        <f>JULIO!S35+AGOSTO!T35+SETIEMBRE!T35+OCTUBRE!T35+NOVIEMBRE!T35+DICIEMBRE!T35</f>
        <v>0</v>
      </c>
      <c r="U35" s="7">
        <f>JULIO!T35+AGOSTO!U35+SETIEMBRE!U35+OCTUBRE!U35+NOVIEMBRE!U35+DICIEMBRE!U35</f>
        <v>1</v>
      </c>
      <c r="V35" s="7">
        <f>JULIO!U35+AGOSTO!V35+SETIEMBRE!V35+OCTUBRE!V35+NOVIEMBRE!V35+DICIEMBRE!V35</f>
        <v>0</v>
      </c>
      <c r="W35" s="48">
        <f t="shared" si="3"/>
        <v>135</v>
      </c>
      <c r="X35" s="48">
        <f t="shared" si="3"/>
        <v>56</v>
      </c>
      <c r="Y35" s="13"/>
      <c r="Z35" s="13"/>
      <c r="AA35" s="39"/>
      <c r="AB35" s="117"/>
      <c r="AC35" s="26"/>
      <c r="AD35" s="46">
        <f t="shared" si="4"/>
        <v>0.4148148148148148</v>
      </c>
    </row>
    <row r="36" spans="2:31" ht="15.95" customHeight="1">
      <c r="B36" s="116"/>
      <c r="C36" s="24"/>
      <c r="D36" s="53" t="s">
        <v>18</v>
      </c>
      <c r="E36" s="8">
        <f t="shared" si="2"/>
        <v>296</v>
      </c>
      <c r="F36" s="8">
        <f t="shared" si="2"/>
        <v>59</v>
      </c>
      <c r="G36" s="7">
        <f>JULIO!F36+AGOSTO!G36+SETIEMBRE!G36+OCTUBRE!G36+NOVIEMBRE!G36+DICIEMBRE!G36</f>
        <v>77</v>
      </c>
      <c r="H36" s="7">
        <f>JULIO!G36+AGOSTO!H36+SETIEMBRE!H36+OCTUBRE!H36+NOVIEMBRE!H36+DICIEMBRE!H36</f>
        <v>12</v>
      </c>
      <c r="I36" s="7">
        <f>JULIO!H36+AGOSTO!I36+SETIEMBRE!I36+OCTUBRE!I36+NOVIEMBRE!I36+DICIEMBRE!I36</f>
        <v>21</v>
      </c>
      <c r="J36" s="7">
        <f>JULIO!I36+AGOSTO!J36+SETIEMBRE!J36+OCTUBRE!J36+NOVIEMBRE!J36+DICIEMBRE!J36</f>
        <v>1</v>
      </c>
      <c r="K36" s="7">
        <f>JULIO!J36+AGOSTO!K36+SETIEMBRE!K36+OCTUBRE!K36+NOVIEMBRE!K36+DICIEMBRE!K36</f>
        <v>11</v>
      </c>
      <c r="L36" s="7">
        <f>JULIO!K36+AGOSTO!L36+SETIEMBRE!L36+OCTUBRE!L36+NOVIEMBRE!L36+DICIEMBRE!L36</f>
        <v>1</v>
      </c>
      <c r="M36" s="7">
        <f>JULIO!L36+AGOSTO!M36+SETIEMBRE!M36+OCTUBRE!M36+NOVIEMBRE!M36+DICIEMBRE!M36</f>
        <v>0</v>
      </c>
      <c r="N36" s="7">
        <f>JULIO!M36+AGOSTO!N36+SETIEMBRE!N36+OCTUBRE!N36+NOVIEMBRE!N36+DICIEMBRE!N36</f>
        <v>0</v>
      </c>
      <c r="O36" s="7">
        <f>JULIO!N36+AGOSTO!O36+SETIEMBRE!O36+OCTUBRE!O36+NOVIEMBRE!O36+DICIEMBRE!O36</f>
        <v>11</v>
      </c>
      <c r="P36" s="7">
        <f>JULIO!O36+AGOSTO!P36+SETIEMBRE!P36+OCTUBRE!P36+NOVIEMBRE!P36+DICIEMBRE!P36</f>
        <v>1</v>
      </c>
      <c r="Q36" s="7">
        <f>JULIO!P36+AGOSTO!Q36+SETIEMBRE!Q36+OCTUBRE!Q36+NOVIEMBRE!Q36+DICIEMBRE!Q36</f>
        <v>2</v>
      </c>
      <c r="R36" s="7">
        <f>JULIO!Q36+AGOSTO!R36+SETIEMBRE!R36+OCTUBRE!R36+NOVIEMBRE!R36+DICIEMBRE!R36</f>
        <v>0</v>
      </c>
      <c r="S36" s="7">
        <f>JULIO!R36+AGOSTO!S36+SETIEMBRE!S36+OCTUBRE!S36+NOVIEMBRE!S36+DICIEMBRE!S36</f>
        <v>3</v>
      </c>
      <c r="T36" s="7">
        <f>JULIO!S36+AGOSTO!T36+SETIEMBRE!T36+OCTUBRE!T36+NOVIEMBRE!T36+DICIEMBRE!T36</f>
        <v>0</v>
      </c>
      <c r="U36" s="7">
        <f>JULIO!T36+AGOSTO!U36+SETIEMBRE!U36+OCTUBRE!U36+NOVIEMBRE!U36+DICIEMBRE!U36</f>
        <v>5</v>
      </c>
      <c r="V36" s="7">
        <f>JULIO!U36+AGOSTO!V36+SETIEMBRE!V36+OCTUBRE!V36+NOVIEMBRE!V36+DICIEMBRE!V36</f>
        <v>0</v>
      </c>
      <c r="W36" s="48">
        <f t="shared" si="3"/>
        <v>426</v>
      </c>
      <c r="X36" s="48">
        <f t="shared" si="3"/>
        <v>74</v>
      </c>
      <c r="Y36" s="13"/>
      <c r="Z36" s="13"/>
      <c r="AA36" s="39"/>
      <c r="AB36" s="117"/>
      <c r="AC36" s="26"/>
      <c r="AD36" s="46">
        <f t="shared" si="4"/>
        <v>0.17370892018779344</v>
      </c>
    </row>
    <row r="37" spans="2:31" ht="15.95" customHeight="1">
      <c r="B37" s="116"/>
      <c r="C37" s="24"/>
      <c r="D37" s="53" t="s">
        <v>19</v>
      </c>
      <c r="E37" s="8">
        <f t="shared" si="2"/>
        <v>169</v>
      </c>
      <c r="F37" s="8">
        <f t="shared" si="2"/>
        <v>3</v>
      </c>
      <c r="G37" s="7">
        <f>JULIO!F37+AGOSTO!G37+SETIEMBRE!G37+OCTUBRE!G37+NOVIEMBRE!G37+DICIEMBRE!G37</f>
        <v>8</v>
      </c>
      <c r="H37" s="7">
        <f>JULIO!G37+AGOSTO!H37+SETIEMBRE!H37+OCTUBRE!H37+NOVIEMBRE!H37+DICIEMBRE!H37</f>
        <v>3</v>
      </c>
      <c r="I37" s="7">
        <f>JULIO!H37+AGOSTO!I37+SETIEMBRE!I37+OCTUBRE!I37+NOVIEMBRE!I37+DICIEMBRE!I37</f>
        <v>6</v>
      </c>
      <c r="J37" s="7">
        <f>JULIO!I37+AGOSTO!J37+SETIEMBRE!J37+OCTUBRE!J37+NOVIEMBRE!J37+DICIEMBRE!J37</f>
        <v>0</v>
      </c>
      <c r="K37" s="7">
        <f>JULIO!J37+AGOSTO!K37+SETIEMBRE!K37+OCTUBRE!K37+NOVIEMBRE!K37+DICIEMBRE!K37</f>
        <v>3</v>
      </c>
      <c r="L37" s="7">
        <f>JULIO!K37+AGOSTO!L37+SETIEMBRE!L37+OCTUBRE!L37+NOVIEMBRE!L37+DICIEMBRE!L37</f>
        <v>1</v>
      </c>
      <c r="M37" s="7">
        <f>JULIO!L37+AGOSTO!M37+SETIEMBRE!M37+OCTUBRE!M37+NOVIEMBRE!M37+DICIEMBRE!M37</f>
        <v>1</v>
      </c>
      <c r="N37" s="7">
        <f>JULIO!M37+AGOSTO!N37+SETIEMBRE!N37+OCTUBRE!N37+NOVIEMBRE!N37+DICIEMBRE!N37</f>
        <v>1</v>
      </c>
      <c r="O37" s="7">
        <f>JULIO!N37+AGOSTO!O37+SETIEMBRE!O37+OCTUBRE!O37+NOVIEMBRE!O37+DICIEMBRE!O37</f>
        <v>3</v>
      </c>
      <c r="P37" s="7">
        <f>JULIO!O37+AGOSTO!P37+SETIEMBRE!P37+OCTUBRE!P37+NOVIEMBRE!P37+DICIEMBRE!P37</f>
        <v>0</v>
      </c>
      <c r="Q37" s="7">
        <f>JULIO!P37+AGOSTO!Q37+SETIEMBRE!Q37+OCTUBRE!Q37+NOVIEMBRE!Q37+DICIEMBRE!Q37</f>
        <v>1</v>
      </c>
      <c r="R37" s="7">
        <f>JULIO!Q37+AGOSTO!R37+SETIEMBRE!R37+OCTUBRE!R37+NOVIEMBRE!R37+DICIEMBRE!R37</f>
        <v>1</v>
      </c>
      <c r="S37" s="7">
        <f>JULIO!R37+AGOSTO!S37+SETIEMBRE!S37+OCTUBRE!S37+NOVIEMBRE!S37+DICIEMBRE!S37</f>
        <v>0</v>
      </c>
      <c r="T37" s="7">
        <f>JULIO!S37+AGOSTO!T37+SETIEMBRE!T37+OCTUBRE!T37+NOVIEMBRE!T37+DICIEMBRE!T37</f>
        <v>0</v>
      </c>
      <c r="U37" s="7">
        <f>JULIO!T37+AGOSTO!U37+SETIEMBRE!U37+OCTUBRE!U37+NOVIEMBRE!U37+DICIEMBRE!U37</f>
        <v>0</v>
      </c>
      <c r="V37" s="7">
        <f>JULIO!U37+AGOSTO!V37+SETIEMBRE!V37+OCTUBRE!V37+NOVIEMBRE!V37+DICIEMBRE!V37</f>
        <v>0</v>
      </c>
      <c r="W37" s="47">
        <f t="shared" si="3"/>
        <v>191</v>
      </c>
      <c r="X37" s="47">
        <f t="shared" si="3"/>
        <v>9</v>
      </c>
      <c r="Y37" s="14"/>
      <c r="Z37" s="14"/>
      <c r="AA37" s="39"/>
      <c r="AB37" s="117"/>
      <c r="AC37" s="26"/>
      <c r="AD37" s="46">
        <f t="shared" si="4"/>
        <v>4.712041884816754E-2</v>
      </c>
    </row>
    <row r="38" spans="2:31" ht="15.95" customHeight="1">
      <c r="B38" s="116"/>
      <c r="C38" s="24"/>
      <c r="D38" s="53" t="s">
        <v>20</v>
      </c>
      <c r="E38" s="8">
        <f t="shared" si="2"/>
        <v>16</v>
      </c>
      <c r="F38" s="8">
        <f t="shared" si="2"/>
        <v>0</v>
      </c>
      <c r="G38" s="7">
        <f>JULIO!F38+AGOSTO!G38+SETIEMBRE!G38+OCTUBRE!G38+NOVIEMBRE!G38+DICIEMBRE!G38</f>
        <v>10</v>
      </c>
      <c r="H38" s="7">
        <f>JULIO!G38+AGOSTO!H38+SETIEMBRE!H38+OCTUBRE!H38+NOVIEMBRE!H38+DICIEMBRE!H38</f>
        <v>2</v>
      </c>
      <c r="I38" s="7">
        <f>JULIO!H38+AGOSTO!I38+SETIEMBRE!I38+OCTUBRE!I38+NOVIEMBRE!I38+DICIEMBRE!I38</f>
        <v>0</v>
      </c>
      <c r="J38" s="7">
        <f>JULIO!I38+AGOSTO!J38+SETIEMBRE!J38+OCTUBRE!J38+NOVIEMBRE!J38+DICIEMBRE!J38</f>
        <v>0</v>
      </c>
      <c r="K38" s="7">
        <f>JULIO!J38+AGOSTO!K38+SETIEMBRE!K38+OCTUBRE!K38+NOVIEMBRE!K38+DICIEMBRE!K38</f>
        <v>1</v>
      </c>
      <c r="L38" s="7">
        <f>JULIO!K38+AGOSTO!L38+SETIEMBRE!L38+OCTUBRE!L38+NOVIEMBRE!L38+DICIEMBRE!L38</f>
        <v>1</v>
      </c>
      <c r="M38" s="7">
        <f>JULIO!L38+AGOSTO!M38+SETIEMBRE!M38+OCTUBRE!M38+NOVIEMBRE!M38+DICIEMBRE!M38</f>
        <v>0</v>
      </c>
      <c r="N38" s="7">
        <f>JULIO!M38+AGOSTO!N38+SETIEMBRE!N38+OCTUBRE!N38+NOVIEMBRE!N38+DICIEMBRE!N38</f>
        <v>0</v>
      </c>
      <c r="O38" s="7">
        <f>JULIO!N38+AGOSTO!O38+SETIEMBRE!O38+OCTUBRE!O38+NOVIEMBRE!O38+DICIEMBRE!O38</f>
        <v>2</v>
      </c>
      <c r="P38" s="7">
        <f>JULIO!O38+AGOSTO!P38+SETIEMBRE!P38+OCTUBRE!P38+NOVIEMBRE!P38+DICIEMBRE!P38</f>
        <v>0</v>
      </c>
      <c r="Q38" s="7">
        <f>JULIO!P38+AGOSTO!Q38+SETIEMBRE!Q38+OCTUBRE!Q38+NOVIEMBRE!Q38+DICIEMBRE!Q38</f>
        <v>0</v>
      </c>
      <c r="R38" s="7">
        <f>JULIO!Q38+AGOSTO!R38+SETIEMBRE!R38+OCTUBRE!R38+NOVIEMBRE!R38+DICIEMBRE!R38</f>
        <v>0</v>
      </c>
      <c r="S38" s="7">
        <f>JULIO!R38+AGOSTO!S38+SETIEMBRE!S38+OCTUBRE!S38+NOVIEMBRE!S38+DICIEMBRE!S38</f>
        <v>0</v>
      </c>
      <c r="T38" s="7">
        <f>JULIO!S38+AGOSTO!T38+SETIEMBRE!T38+OCTUBRE!T38+NOVIEMBRE!T38+DICIEMBRE!T38</f>
        <v>0</v>
      </c>
      <c r="U38" s="7">
        <f>JULIO!T38+AGOSTO!U38+SETIEMBRE!U38+OCTUBRE!U38+NOVIEMBRE!U38+DICIEMBRE!U38</f>
        <v>0</v>
      </c>
      <c r="V38" s="7">
        <f>JULIO!U38+AGOSTO!V38+SETIEMBRE!V38+OCTUBRE!V38+NOVIEMBRE!V38+DICIEMBRE!V38</f>
        <v>0</v>
      </c>
      <c r="W38" s="47">
        <f t="shared" si="3"/>
        <v>29</v>
      </c>
      <c r="X38" s="47">
        <f t="shared" si="3"/>
        <v>3</v>
      </c>
      <c r="Y38" s="15"/>
      <c r="Z38" s="15"/>
      <c r="AA38" s="39"/>
      <c r="AB38" s="117"/>
      <c r="AC38" s="26"/>
      <c r="AD38" s="46">
        <f t="shared" si="4"/>
        <v>0.10344827586206896</v>
      </c>
    </row>
    <row r="39" spans="2:31" ht="15.95" customHeight="1">
      <c r="B39" s="116"/>
      <c r="C39" s="24"/>
      <c r="D39" s="53" t="s">
        <v>21</v>
      </c>
      <c r="E39" s="8">
        <f t="shared" si="2"/>
        <v>485</v>
      </c>
      <c r="F39" s="8">
        <f t="shared" si="2"/>
        <v>36</v>
      </c>
      <c r="G39" s="7">
        <f>JULIO!F39+AGOSTO!G39+SETIEMBRE!G39+OCTUBRE!G39+NOVIEMBRE!G39+DICIEMBRE!G39</f>
        <v>26</v>
      </c>
      <c r="H39" s="7">
        <f>JULIO!G39+AGOSTO!H39+SETIEMBRE!H39+OCTUBRE!H39+NOVIEMBRE!H39+DICIEMBRE!H39</f>
        <v>5</v>
      </c>
      <c r="I39" s="7">
        <f>JULIO!H39+AGOSTO!I39+SETIEMBRE!I39+OCTUBRE!I39+NOVIEMBRE!I39+DICIEMBRE!I39</f>
        <v>41</v>
      </c>
      <c r="J39" s="7">
        <f>JULIO!I39+AGOSTO!J39+SETIEMBRE!J39+OCTUBRE!J39+NOVIEMBRE!J39+DICIEMBRE!J39</f>
        <v>3</v>
      </c>
      <c r="K39" s="7">
        <f>JULIO!J39+AGOSTO!K39+SETIEMBRE!K39+OCTUBRE!K39+NOVIEMBRE!K39+DICIEMBRE!K39</f>
        <v>10</v>
      </c>
      <c r="L39" s="7">
        <f>JULIO!K39+AGOSTO!L39+SETIEMBRE!L39+OCTUBRE!L39+NOVIEMBRE!L39+DICIEMBRE!L39</f>
        <v>0</v>
      </c>
      <c r="M39" s="7">
        <f>JULIO!L39+AGOSTO!M39+SETIEMBRE!M39+OCTUBRE!M39+NOVIEMBRE!M39+DICIEMBRE!M39</f>
        <v>5</v>
      </c>
      <c r="N39" s="7">
        <f>JULIO!M39+AGOSTO!N39+SETIEMBRE!N39+OCTUBRE!N39+NOVIEMBRE!N39+DICIEMBRE!N39</f>
        <v>4</v>
      </c>
      <c r="O39" s="7">
        <f>JULIO!N39+AGOSTO!O39+SETIEMBRE!O39+OCTUBRE!O39+NOVIEMBRE!O39+DICIEMBRE!O39</f>
        <v>13</v>
      </c>
      <c r="P39" s="7">
        <f>JULIO!O39+AGOSTO!P39+SETIEMBRE!P39+OCTUBRE!P39+NOVIEMBRE!P39+DICIEMBRE!P39</f>
        <v>0</v>
      </c>
      <c r="Q39" s="7">
        <f>JULIO!P39+AGOSTO!Q39+SETIEMBRE!Q39+OCTUBRE!Q39+NOVIEMBRE!Q39+DICIEMBRE!Q39</f>
        <v>7</v>
      </c>
      <c r="R39" s="7">
        <f>JULIO!Q39+AGOSTO!R39+SETIEMBRE!R39+OCTUBRE!R39+NOVIEMBRE!R39+DICIEMBRE!R39</f>
        <v>2</v>
      </c>
      <c r="S39" s="7">
        <f>JULIO!R39+AGOSTO!S39+SETIEMBRE!S39+OCTUBRE!S39+NOVIEMBRE!S39+DICIEMBRE!S39</f>
        <v>0</v>
      </c>
      <c r="T39" s="7">
        <f>JULIO!S39+AGOSTO!T39+SETIEMBRE!T39+OCTUBRE!T39+NOVIEMBRE!T39+DICIEMBRE!T39</f>
        <v>0</v>
      </c>
      <c r="U39" s="7">
        <f>JULIO!T39+AGOSTO!U39+SETIEMBRE!U39+OCTUBRE!U39+NOVIEMBRE!U39+DICIEMBRE!U39</f>
        <v>6</v>
      </c>
      <c r="V39" s="7">
        <f>JULIO!U39+AGOSTO!V39+SETIEMBRE!V39+OCTUBRE!V39+NOVIEMBRE!V39+DICIEMBRE!V39</f>
        <v>1</v>
      </c>
      <c r="W39" s="47">
        <f t="shared" si="3"/>
        <v>593</v>
      </c>
      <c r="X39" s="47">
        <f>(F39+H39+J39+L39+N39+P39+R39+T39+V39)</f>
        <v>51</v>
      </c>
      <c r="Y39" s="15"/>
      <c r="Z39" s="15"/>
      <c r="AA39" s="39"/>
      <c r="AB39" s="117"/>
      <c r="AC39" s="26"/>
      <c r="AD39" s="46">
        <f t="shared" si="4"/>
        <v>8.6003372681281623E-2</v>
      </c>
    </row>
    <row r="40" spans="2:31" ht="15.95" customHeight="1" thickBot="1">
      <c r="B40" s="116"/>
      <c r="C40" s="24"/>
      <c r="D40" s="55" t="s">
        <v>22</v>
      </c>
      <c r="E40" s="8">
        <f>(Y20)</f>
        <v>57</v>
      </c>
      <c r="F40" s="8">
        <f>(Z20)</f>
        <v>10</v>
      </c>
      <c r="G40" s="7">
        <f>JULIO!F40+AGOSTO!G40+SETIEMBRE!G40+OCTUBRE!G40+NOVIEMBRE!G40+DICIEMBRE!G40</f>
        <v>11</v>
      </c>
      <c r="H40" s="7">
        <f>JULIO!G40+AGOSTO!H40+SETIEMBRE!H40+OCTUBRE!H40+NOVIEMBRE!H40+DICIEMBRE!H40</f>
        <v>1</v>
      </c>
      <c r="I40" s="7">
        <f>JULIO!H40+AGOSTO!I40+SETIEMBRE!I40+OCTUBRE!I40+NOVIEMBRE!I40+DICIEMBRE!I40</f>
        <v>4</v>
      </c>
      <c r="J40" s="7">
        <f>JULIO!I40+AGOSTO!J40+SETIEMBRE!J40+OCTUBRE!J40+NOVIEMBRE!J40+DICIEMBRE!J40</f>
        <v>1</v>
      </c>
      <c r="K40" s="7">
        <f>JULIO!J40+AGOSTO!K40+SETIEMBRE!K40+OCTUBRE!K40+NOVIEMBRE!K40+DICIEMBRE!K40</f>
        <v>0</v>
      </c>
      <c r="L40" s="7">
        <f>JULIO!K40+AGOSTO!L40+SETIEMBRE!L40+OCTUBRE!L40+NOVIEMBRE!L40+DICIEMBRE!L40</f>
        <v>0</v>
      </c>
      <c r="M40" s="7">
        <f>JULIO!L40+AGOSTO!M40+SETIEMBRE!M40+OCTUBRE!M40+NOVIEMBRE!M40+DICIEMBRE!M40</f>
        <v>0</v>
      </c>
      <c r="N40" s="7">
        <f>JULIO!M40+AGOSTO!N40+SETIEMBRE!N40+OCTUBRE!N40+NOVIEMBRE!N40+DICIEMBRE!N40</f>
        <v>0</v>
      </c>
      <c r="O40" s="7">
        <f>JULIO!N40+AGOSTO!O40+SETIEMBRE!O40+OCTUBRE!O40+NOVIEMBRE!O40+DICIEMBRE!O40</f>
        <v>1</v>
      </c>
      <c r="P40" s="7">
        <f>JULIO!O40+AGOSTO!P40+SETIEMBRE!P40+OCTUBRE!P40+NOVIEMBRE!P40+DICIEMBRE!P40</f>
        <v>0</v>
      </c>
      <c r="Q40" s="7">
        <f>JULIO!P40+AGOSTO!Q40+SETIEMBRE!Q40+OCTUBRE!Q40+NOVIEMBRE!Q40+DICIEMBRE!Q40</f>
        <v>0</v>
      </c>
      <c r="R40" s="7">
        <f>JULIO!Q40+AGOSTO!R40+SETIEMBRE!R40+OCTUBRE!R40+NOVIEMBRE!R40+DICIEMBRE!R40</f>
        <v>0</v>
      </c>
      <c r="S40" s="7">
        <f>JULIO!R40+AGOSTO!S40+SETIEMBRE!S40+OCTUBRE!S40+NOVIEMBRE!S40+DICIEMBRE!S40</f>
        <v>0</v>
      </c>
      <c r="T40" s="7">
        <f>JULIO!S40+AGOSTO!T40+SETIEMBRE!T40+OCTUBRE!T40+NOVIEMBRE!T40+DICIEMBRE!T40</f>
        <v>0</v>
      </c>
      <c r="U40" s="7">
        <f>JULIO!T40+AGOSTO!U40+SETIEMBRE!U40+OCTUBRE!U40+NOVIEMBRE!U40+DICIEMBRE!U40</f>
        <v>0</v>
      </c>
      <c r="V40" s="7">
        <f>JULIO!U40+AGOSTO!V40+SETIEMBRE!V40+OCTUBRE!V40+NOVIEMBRE!V40+DICIEMBRE!V40</f>
        <v>0</v>
      </c>
      <c r="W40" s="47">
        <f t="shared" si="3"/>
        <v>73</v>
      </c>
      <c r="X40" s="47">
        <f t="shared" si="3"/>
        <v>12</v>
      </c>
      <c r="Y40" s="15"/>
      <c r="Z40" s="15"/>
      <c r="AA40" s="39"/>
      <c r="AB40" s="117"/>
      <c r="AC40" s="26"/>
      <c r="AD40" s="46">
        <f t="shared" si="4"/>
        <v>0.16438356164383561</v>
      </c>
    </row>
    <row r="41" spans="2:31" ht="15.75" thickBot="1">
      <c r="B41" s="116"/>
      <c r="C41" s="24"/>
      <c r="D41" s="31" t="s">
        <v>23</v>
      </c>
      <c r="E41" s="104">
        <f>+(E21+G21+I21+K21+M21+O21+Q21+S21+U21+W21)</f>
        <v>2704</v>
      </c>
      <c r="F41" s="32">
        <f>+(F21+H21+J21+L21+N21+P21+R21+T21+V21+X21)</f>
        <v>1164</v>
      </c>
      <c r="G41" s="104">
        <f>SUM(G27:G40)</f>
        <v>363</v>
      </c>
      <c r="H41" s="104">
        <f t="shared" ref="H41:V41" si="5">SUM(H27:H40)</f>
        <v>150</v>
      </c>
      <c r="I41" s="104">
        <f t="shared" si="5"/>
        <v>257</v>
      </c>
      <c r="J41" s="104">
        <f t="shared" si="5"/>
        <v>93</v>
      </c>
      <c r="K41" s="104">
        <f t="shared" si="5"/>
        <v>68</v>
      </c>
      <c r="L41" s="104">
        <f t="shared" si="5"/>
        <v>23</v>
      </c>
      <c r="M41" s="104">
        <f t="shared" si="5"/>
        <v>63</v>
      </c>
      <c r="N41" s="104">
        <f t="shared" si="5"/>
        <v>40</v>
      </c>
      <c r="O41" s="104">
        <f t="shared" si="5"/>
        <v>155</v>
      </c>
      <c r="P41" s="104">
        <f t="shared" si="5"/>
        <v>73</v>
      </c>
      <c r="Q41" s="104">
        <f t="shared" si="5"/>
        <v>72</v>
      </c>
      <c r="R41" s="104">
        <f t="shared" si="5"/>
        <v>36</v>
      </c>
      <c r="S41" s="104">
        <f t="shared" si="5"/>
        <v>13</v>
      </c>
      <c r="T41" s="104">
        <f t="shared" si="5"/>
        <v>5</v>
      </c>
      <c r="U41" s="104">
        <f t="shared" si="5"/>
        <v>43</v>
      </c>
      <c r="V41" s="104">
        <f t="shared" si="5"/>
        <v>22</v>
      </c>
      <c r="W41" s="107">
        <f>SUM(W27:W40)</f>
        <v>3738</v>
      </c>
      <c r="X41" s="107">
        <f>SUM(X27:X40)</f>
        <v>1606</v>
      </c>
      <c r="Y41" s="13"/>
      <c r="Z41" s="13"/>
      <c r="AA41" s="13"/>
      <c r="AB41" s="117"/>
      <c r="AC41" s="26"/>
      <c r="AD41" s="42"/>
    </row>
    <row r="42" spans="2:31" ht="15.75" thickBot="1">
      <c r="B42" s="116"/>
      <c r="C42" s="24"/>
      <c r="D42" s="33" t="s">
        <v>34</v>
      </c>
      <c r="E42" s="131">
        <f>+(F41/E41)</f>
        <v>0.43047337278106507</v>
      </c>
      <c r="F42" s="132"/>
      <c r="G42" s="131">
        <f>+(H41/G41)</f>
        <v>0.41322314049586778</v>
      </c>
      <c r="H42" s="132"/>
      <c r="I42" s="131">
        <f>+(J41/I41)</f>
        <v>0.36186770428015563</v>
      </c>
      <c r="J42" s="132"/>
      <c r="K42" s="131">
        <f>+(L41/K41)</f>
        <v>0.33823529411764708</v>
      </c>
      <c r="L42" s="132"/>
      <c r="M42" s="131">
        <f>+(N41/M41)</f>
        <v>0.63492063492063489</v>
      </c>
      <c r="N42" s="132"/>
      <c r="O42" s="131">
        <f>+(P41/O41)</f>
        <v>0.47096774193548385</v>
      </c>
      <c r="P42" s="132"/>
      <c r="Q42" s="131">
        <f>+(R41/Q41)</f>
        <v>0.5</v>
      </c>
      <c r="R42" s="132"/>
      <c r="S42" s="131">
        <f>+(T41/S41)</f>
        <v>0.38461538461538464</v>
      </c>
      <c r="T42" s="132"/>
      <c r="U42" s="131">
        <f>+(V41/U41)</f>
        <v>0.51162790697674421</v>
      </c>
      <c r="V42" s="132"/>
      <c r="W42" s="160">
        <f>+(X41/W41)</f>
        <v>0.42964151952915997</v>
      </c>
      <c r="X42" s="166"/>
      <c r="Y42" s="13"/>
      <c r="Z42" s="13"/>
      <c r="AA42" s="13"/>
      <c r="AB42" s="117"/>
      <c r="AC42" s="26"/>
    </row>
    <row r="43" spans="2:31">
      <c r="B43" s="116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7"/>
      <c r="AC43" s="26"/>
    </row>
    <row r="44" spans="2:31">
      <c r="B44" s="116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7"/>
      <c r="AC44" s="2"/>
    </row>
    <row r="45" spans="2:31">
      <c r="B45" s="11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7"/>
      <c r="AC45" s="2"/>
    </row>
    <row r="46" spans="2:31">
      <c r="B46" s="116"/>
      <c r="AB46" s="117"/>
    </row>
    <row r="47" spans="2:31">
      <c r="B47" s="116"/>
      <c r="AB47" s="117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W42:X42"/>
    <mergeCell ref="U25:V25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I25:J25"/>
    <mergeCell ref="K25:L25"/>
    <mergeCell ref="M25:N25"/>
    <mergeCell ref="O25:P25"/>
    <mergeCell ref="Q25:R25"/>
    <mergeCell ref="S25:T25"/>
    <mergeCell ref="W22:X22"/>
    <mergeCell ref="Y22:Z22"/>
    <mergeCell ref="D24:D26"/>
    <mergeCell ref="E24:F25"/>
    <mergeCell ref="W24:X25"/>
    <mergeCell ref="G25:H25"/>
    <mergeCell ref="W5:X5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K5:L5"/>
    <mergeCell ref="M5:N5"/>
    <mergeCell ref="O5:P5"/>
    <mergeCell ref="Q5:R5"/>
    <mergeCell ref="S5:T5"/>
    <mergeCell ref="U5:V5"/>
    <mergeCell ref="E4:X4"/>
    <mergeCell ref="G24:V24"/>
    <mergeCell ref="B1:B47"/>
    <mergeCell ref="AB1:AB47"/>
    <mergeCell ref="D2:Z2"/>
    <mergeCell ref="D4:D6"/>
    <mergeCell ref="Y4:Z5"/>
    <mergeCell ref="E5:F5"/>
    <mergeCell ref="G5:H5"/>
    <mergeCell ref="I5:J5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B1:U49"/>
  <sheetViews>
    <sheetView topLeftCell="C1" zoomScale="80" zoomScaleNormal="80" workbookViewId="0">
      <selection activeCell="D5" sqref="D5:O5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78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 ht="15">
      <c r="B8" s="117"/>
      <c r="Q8" s="146"/>
      <c r="S8" s="68" t="s">
        <v>10</v>
      </c>
      <c r="T8" s="47"/>
    </row>
    <row r="9" spans="2:21" ht="15">
      <c r="B9" s="117"/>
      <c r="Q9" s="146"/>
      <c r="S9" s="69" t="s">
        <v>11</v>
      </c>
      <c r="T9" s="47"/>
    </row>
    <row r="10" spans="2:21" ht="15">
      <c r="B10" s="117"/>
      <c r="Q10" s="146"/>
      <c r="S10" s="69" t="s">
        <v>14</v>
      </c>
      <c r="T10" s="47"/>
    </row>
    <row r="11" spans="2:21" ht="15">
      <c r="B11" s="117"/>
      <c r="Q11" s="146"/>
      <c r="S11" s="70" t="s">
        <v>38</v>
      </c>
      <c r="T11" s="48"/>
    </row>
    <row r="12" spans="2:21" ht="15">
      <c r="B12" s="117"/>
      <c r="Q12" s="146"/>
      <c r="S12" s="69" t="s">
        <v>12</v>
      </c>
      <c r="T12" s="47"/>
    </row>
    <row r="13" spans="2:21" ht="15">
      <c r="B13" s="117"/>
      <c r="Q13" s="146"/>
      <c r="S13" s="69" t="s">
        <v>13</v>
      </c>
      <c r="T13" s="47"/>
    </row>
    <row r="14" spans="2:21" ht="15">
      <c r="B14" s="117"/>
      <c r="Q14" s="146"/>
      <c r="S14" s="69" t="s">
        <v>15</v>
      </c>
      <c r="T14" s="47"/>
    </row>
    <row r="15" spans="2:21" ht="15">
      <c r="B15" s="117"/>
      <c r="Q15" s="146"/>
      <c r="S15" s="69" t="s">
        <v>16</v>
      </c>
      <c r="T15" s="47"/>
    </row>
    <row r="16" spans="2:21" ht="15">
      <c r="B16" s="117"/>
      <c r="Q16" s="146"/>
      <c r="S16" s="69" t="s">
        <v>17</v>
      </c>
      <c r="T16" s="48"/>
    </row>
    <row r="17" spans="2:21" ht="15">
      <c r="B17" s="117"/>
      <c r="Q17" s="146"/>
      <c r="S17" s="69" t="s">
        <v>18</v>
      </c>
      <c r="T17" s="48"/>
    </row>
    <row r="18" spans="2:21" ht="15">
      <c r="B18" s="117"/>
      <c r="Q18" s="146"/>
      <c r="S18" s="69" t="s">
        <v>19</v>
      </c>
      <c r="T18" s="47"/>
    </row>
    <row r="19" spans="2:21" ht="15">
      <c r="B19" s="117"/>
      <c r="Q19" s="146"/>
      <c r="S19" s="69" t="s">
        <v>20</v>
      </c>
      <c r="T19" s="47"/>
    </row>
    <row r="20" spans="2:21" ht="15">
      <c r="B20" s="117"/>
      <c r="Q20" s="146"/>
      <c r="S20" s="69" t="s">
        <v>21</v>
      </c>
      <c r="T20" s="47"/>
    </row>
    <row r="21" spans="2:21" ht="15.75" thickBot="1">
      <c r="B21" s="117"/>
      <c r="Q21" s="146"/>
      <c r="S21" s="71" t="s">
        <v>22</v>
      </c>
      <c r="T21" s="47"/>
    </row>
    <row r="22" spans="2:21">
      <c r="B22" s="117"/>
      <c r="Q22" s="146"/>
      <c r="S22" s="4"/>
      <c r="T22" s="6">
        <f>SUM(T8:T21)</f>
        <v>0</v>
      </c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47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E89"/>
  <sheetViews>
    <sheetView zoomScale="80" zoomScaleNormal="80" workbookViewId="0">
      <selection activeCell="G24" sqref="G24:V24"/>
    </sheetView>
  </sheetViews>
  <sheetFormatPr baseColWidth="10" defaultRowHeight="12.75"/>
  <cols>
    <col min="1" max="1" width="1" customWidth="1"/>
    <col min="2" max="2" width="9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140625" style="25" customWidth="1"/>
    <col min="24" max="24" width="7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6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7" t="s">
        <v>39</v>
      </c>
      <c r="AC1" s="26"/>
    </row>
    <row r="2" spans="2:29" ht="15.75">
      <c r="B2" s="116"/>
      <c r="C2" s="24"/>
      <c r="D2" s="118" t="s">
        <v>79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2"/>
      <c r="AB2" s="117"/>
      <c r="AC2" s="26"/>
    </row>
    <row r="3" spans="2:29" ht="16.5" thickBot="1">
      <c r="B3" s="116"/>
      <c r="C3" s="24"/>
      <c r="D3" s="29"/>
      <c r="E3" s="2"/>
      <c r="F3" s="2"/>
      <c r="G3" s="2"/>
      <c r="H3" s="2"/>
      <c r="I3" s="2"/>
      <c r="J3" s="2"/>
      <c r="K3" s="2"/>
      <c r="L3" s="2"/>
      <c r="M3" s="95"/>
      <c r="N3" s="95"/>
      <c r="O3" s="95"/>
      <c r="P3" s="9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7"/>
      <c r="AC3" s="26"/>
    </row>
    <row r="4" spans="2:29" ht="13.5" thickBot="1">
      <c r="B4" s="116"/>
      <c r="C4" s="24"/>
      <c r="D4" s="148" t="s">
        <v>0</v>
      </c>
      <c r="E4" s="113" t="s">
        <v>52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51" t="s">
        <v>36</v>
      </c>
      <c r="Z4" s="152"/>
      <c r="AA4" s="2"/>
      <c r="AB4" s="117"/>
      <c r="AC4" s="26"/>
    </row>
    <row r="5" spans="2:29" ht="13.5" thickBot="1">
      <c r="B5" s="116"/>
      <c r="C5" s="24"/>
      <c r="D5" s="161"/>
      <c r="E5" s="126" t="s">
        <v>44</v>
      </c>
      <c r="F5" s="127"/>
      <c r="G5" s="128" t="s">
        <v>1</v>
      </c>
      <c r="H5" s="127"/>
      <c r="I5" s="128" t="s">
        <v>2</v>
      </c>
      <c r="J5" s="127"/>
      <c r="K5" s="128" t="s">
        <v>4</v>
      </c>
      <c r="L5" s="127"/>
      <c r="M5" s="128" t="s">
        <v>3</v>
      </c>
      <c r="N5" s="127"/>
      <c r="O5" s="128" t="s">
        <v>5</v>
      </c>
      <c r="P5" s="127"/>
      <c r="Q5" s="129" t="s">
        <v>6</v>
      </c>
      <c r="R5" s="130"/>
      <c r="S5" s="129" t="s">
        <v>7</v>
      </c>
      <c r="T5" s="130"/>
      <c r="U5" s="128" t="s">
        <v>9</v>
      </c>
      <c r="V5" s="127"/>
      <c r="W5" s="128" t="s">
        <v>8</v>
      </c>
      <c r="X5" s="163"/>
      <c r="Y5" s="153"/>
      <c r="Z5" s="154"/>
      <c r="AA5" s="2"/>
      <c r="AB5" s="117"/>
      <c r="AC5" s="26"/>
    </row>
    <row r="6" spans="2:29" ht="13.5" thickBot="1">
      <c r="B6" s="116"/>
      <c r="C6" s="24"/>
      <c r="D6" s="162"/>
      <c r="E6" s="106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105" t="s">
        <v>33</v>
      </c>
      <c r="Y6" s="50" t="s">
        <v>32</v>
      </c>
      <c r="Z6" s="50" t="s">
        <v>33</v>
      </c>
      <c r="AA6" s="2"/>
      <c r="AB6" s="117"/>
      <c r="AC6" s="26"/>
    </row>
    <row r="7" spans="2:29" ht="15.95" customHeight="1">
      <c r="B7" s="116"/>
      <c r="C7" s="24"/>
      <c r="D7" s="52" t="s">
        <v>10</v>
      </c>
      <c r="E7" s="8">
        <f>'1ER SEMESTRE'!D7+'2DO SEMESTRE'!E7</f>
        <v>1</v>
      </c>
      <c r="F7" s="8">
        <f>'1ER SEMESTRE'!E7+'2DO SEMESTRE'!F7</f>
        <v>0</v>
      </c>
      <c r="G7" s="8">
        <f>'1ER SEMESTRE'!F7+'2DO SEMESTRE'!G7</f>
        <v>23</v>
      </c>
      <c r="H7" s="8">
        <f>'1ER SEMESTRE'!G7+'2DO SEMESTRE'!H7</f>
        <v>1</v>
      </c>
      <c r="I7" s="8">
        <f>'1ER SEMESTRE'!H7+'2DO SEMESTRE'!I7</f>
        <v>64</v>
      </c>
      <c r="J7" s="8">
        <f>'1ER SEMESTRE'!I7+'2DO SEMESTRE'!J7</f>
        <v>6</v>
      </c>
      <c r="K7" s="8">
        <f>'1ER SEMESTRE'!J7+'2DO SEMESTRE'!K7</f>
        <v>10</v>
      </c>
      <c r="L7" s="8">
        <f>'1ER SEMESTRE'!K7+'2DO SEMESTRE'!L7</f>
        <v>4</v>
      </c>
      <c r="M7" s="8">
        <f>'1ER SEMESTRE'!L7+'2DO SEMESTRE'!M7</f>
        <v>10</v>
      </c>
      <c r="N7" s="8">
        <f>'1ER SEMESTRE'!M7+'2DO SEMESTRE'!N7</f>
        <v>5</v>
      </c>
      <c r="O7" s="8">
        <f>'1ER SEMESTRE'!N7+'2DO SEMESTRE'!O7</f>
        <v>7</v>
      </c>
      <c r="P7" s="8">
        <f>'1ER SEMESTRE'!O7+'2DO SEMESTRE'!P7</f>
        <v>1</v>
      </c>
      <c r="Q7" s="8">
        <f>'1ER SEMESTRE'!P7+'2DO SEMESTRE'!Q7</f>
        <v>49</v>
      </c>
      <c r="R7" s="8">
        <f>'1ER SEMESTRE'!Q7+'2DO SEMESTRE'!R7</f>
        <v>8</v>
      </c>
      <c r="S7" s="8">
        <f>'1ER SEMESTRE'!R7+'2DO SEMESTRE'!S7</f>
        <v>45</v>
      </c>
      <c r="T7" s="8">
        <f>'1ER SEMESTRE'!S7+'2DO SEMESTRE'!T7</f>
        <v>6</v>
      </c>
      <c r="U7" s="8">
        <f>'1ER SEMESTRE'!T7+'2DO SEMESTRE'!U7</f>
        <v>38</v>
      </c>
      <c r="V7" s="8">
        <f>'1ER SEMESTRE'!U7+'2DO SEMESTRE'!V7</f>
        <v>7</v>
      </c>
      <c r="W7" s="8">
        <f>'1ER SEMESTRE'!V7+'2DO SEMESTRE'!W7</f>
        <v>39</v>
      </c>
      <c r="X7" s="8">
        <f>'1ER SEMESTRE'!W7+'2DO SEMESTRE'!X7</f>
        <v>8</v>
      </c>
      <c r="Y7" s="58">
        <f t="shared" ref="Y7:Z20" si="0">(E7+G7+I7+K7+M7+O7+Q7+S7+U7+W7)</f>
        <v>286</v>
      </c>
      <c r="Z7" s="59">
        <f t="shared" si="0"/>
        <v>46</v>
      </c>
      <c r="AA7" s="2"/>
      <c r="AB7" s="117"/>
      <c r="AC7" s="26"/>
    </row>
    <row r="8" spans="2:29" ht="15.95" customHeight="1">
      <c r="B8" s="116"/>
      <c r="C8" s="24"/>
      <c r="D8" s="53" t="s">
        <v>11</v>
      </c>
      <c r="E8" s="8">
        <f>'1ER SEMESTRE'!D8+'2DO SEMESTRE'!E8</f>
        <v>29</v>
      </c>
      <c r="F8" s="8">
        <f>'1ER SEMESTRE'!E8+'2DO SEMESTRE'!F8</f>
        <v>21</v>
      </c>
      <c r="G8" s="8">
        <f>'1ER SEMESTRE'!F8+'2DO SEMESTRE'!G8</f>
        <v>139</v>
      </c>
      <c r="H8" s="8">
        <f>'1ER SEMESTRE'!G8+'2DO SEMESTRE'!H8</f>
        <v>105</v>
      </c>
      <c r="I8" s="8">
        <f>'1ER SEMESTRE'!H8+'2DO SEMESTRE'!I8</f>
        <v>26</v>
      </c>
      <c r="J8" s="8">
        <f>'1ER SEMESTRE'!I8+'2DO SEMESTRE'!J8</f>
        <v>11</v>
      </c>
      <c r="K8" s="8">
        <f>'1ER SEMESTRE'!J8+'2DO SEMESTRE'!K8</f>
        <v>23</v>
      </c>
      <c r="L8" s="8">
        <f>'1ER SEMESTRE'!K8+'2DO SEMESTRE'!L8</f>
        <v>14</v>
      </c>
      <c r="M8" s="8">
        <f>'1ER SEMESTRE'!L8+'2DO SEMESTRE'!M8</f>
        <v>8</v>
      </c>
      <c r="N8" s="8">
        <f>'1ER SEMESTRE'!M8+'2DO SEMESTRE'!N8</f>
        <v>6</v>
      </c>
      <c r="O8" s="8">
        <f>'1ER SEMESTRE'!N8+'2DO SEMESTRE'!O8</f>
        <v>0</v>
      </c>
      <c r="P8" s="8">
        <f>'1ER SEMESTRE'!O8+'2DO SEMESTRE'!P8</f>
        <v>0</v>
      </c>
      <c r="Q8" s="8">
        <f>'1ER SEMESTRE'!P8+'2DO SEMESTRE'!Q8</f>
        <v>16</v>
      </c>
      <c r="R8" s="8">
        <f>'1ER SEMESTRE'!Q8+'2DO SEMESTRE'!R8</f>
        <v>7</v>
      </c>
      <c r="S8" s="8">
        <f>'1ER SEMESTRE'!R8+'2DO SEMESTRE'!S8</f>
        <v>24</v>
      </c>
      <c r="T8" s="8">
        <f>'1ER SEMESTRE'!S8+'2DO SEMESTRE'!T8</f>
        <v>11</v>
      </c>
      <c r="U8" s="8">
        <f>'1ER SEMESTRE'!T8+'2DO SEMESTRE'!U8</f>
        <v>9</v>
      </c>
      <c r="V8" s="8">
        <f>'1ER SEMESTRE'!U8+'2DO SEMESTRE'!V8</f>
        <v>5</v>
      </c>
      <c r="W8" s="8">
        <f>'1ER SEMESTRE'!V8+'2DO SEMESTRE'!W8</f>
        <v>7</v>
      </c>
      <c r="X8" s="8">
        <f>'1ER SEMESTRE'!W8+'2DO SEMESTRE'!X8</f>
        <v>4</v>
      </c>
      <c r="Y8" s="58">
        <f t="shared" si="0"/>
        <v>281</v>
      </c>
      <c r="Z8" s="59">
        <f t="shared" si="0"/>
        <v>184</v>
      </c>
      <c r="AA8" s="2"/>
      <c r="AB8" s="117"/>
      <c r="AC8" s="26"/>
    </row>
    <row r="9" spans="2:29" ht="15.95" customHeight="1">
      <c r="B9" s="116"/>
      <c r="C9" s="24"/>
      <c r="D9" s="53" t="s">
        <v>14</v>
      </c>
      <c r="E9" s="8">
        <f>'1ER SEMESTRE'!D9+'2DO SEMESTRE'!E9</f>
        <v>21</v>
      </c>
      <c r="F9" s="8">
        <f>'1ER SEMESTRE'!E9+'2DO SEMESTRE'!F9</f>
        <v>21</v>
      </c>
      <c r="G9" s="8">
        <f>'1ER SEMESTRE'!F9+'2DO SEMESTRE'!G9</f>
        <v>117</v>
      </c>
      <c r="H9" s="8">
        <f>'1ER SEMESTRE'!G9+'2DO SEMESTRE'!H9</f>
        <v>104</v>
      </c>
      <c r="I9" s="8">
        <f>'1ER SEMESTRE'!H9+'2DO SEMESTRE'!I9</f>
        <v>29</v>
      </c>
      <c r="J9" s="8">
        <f>'1ER SEMESTRE'!I9+'2DO SEMESTRE'!J9</f>
        <v>25</v>
      </c>
      <c r="K9" s="8">
        <f>'1ER SEMESTRE'!J9+'2DO SEMESTRE'!K9</f>
        <v>20</v>
      </c>
      <c r="L9" s="8">
        <f>'1ER SEMESTRE'!K9+'2DO SEMESTRE'!L9</f>
        <v>17</v>
      </c>
      <c r="M9" s="8">
        <f>'1ER SEMESTRE'!L9+'2DO SEMESTRE'!M9</f>
        <v>32</v>
      </c>
      <c r="N9" s="8">
        <f>'1ER SEMESTRE'!M9+'2DO SEMESTRE'!N9</f>
        <v>30</v>
      </c>
      <c r="O9" s="8">
        <f>'1ER SEMESTRE'!N9+'2DO SEMESTRE'!O9</f>
        <v>3</v>
      </c>
      <c r="P9" s="8">
        <f>'1ER SEMESTRE'!O9+'2DO SEMESTRE'!P9</f>
        <v>3</v>
      </c>
      <c r="Q9" s="8">
        <f>'1ER SEMESTRE'!P9+'2DO SEMESTRE'!Q9</f>
        <v>59</v>
      </c>
      <c r="R9" s="8">
        <f>'1ER SEMESTRE'!Q9+'2DO SEMESTRE'!R9</f>
        <v>55</v>
      </c>
      <c r="S9" s="8">
        <f>'1ER SEMESTRE'!R9+'2DO SEMESTRE'!S9</f>
        <v>55</v>
      </c>
      <c r="T9" s="8">
        <f>'1ER SEMESTRE'!S9+'2DO SEMESTRE'!T9</f>
        <v>53</v>
      </c>
      <c r="U9" s="8">
        <f>'1ER SEMESTRE'!T9+'2DO SEMESTRE'!U9</f>
        <v>11</v>
      </c>
      <c r="V9" s="8">
        <f>'1ER SEMESTRE'!U9+'2DO SEMESTRE'!V9</f>
        <v>10</v>
      </c>
      <c r="W9" s="8">
        <f>'1ER SEMESTRE'!V9+'2DO SEMESTRE'!W9</f>
        <v>28</v>
      </c>
      <c r="X9" s="8">
        <f>'1ER SEMESTRE'!W9+'2DO SEMESTRE'!X9</f>
        <v>26</v>
      </c>
      <c r="Y9" s="58">
        <f t="shared" si="0"/>
        <v>375</v>
      </c>
      <c r="Z9" s="59">
        <f t="shared" si="0"/>
        <v>344</v>
      </c>
      <c r="AA9" s="2"/>
      <c r="AB9" s="117"/>
      <c r="AC9" s="26"/>
    </row>
    <row r="10" spans="2:29" ht="15.95" customHeight="1">
      <c r="B10" s="116"/>
      <c r="C10" s="24"/>
      <c r="D10" s="53" t="s">
        <v>38</v>
      </c>
      <c r="E10" s="8">
        <f>'1ER SEMESTRE'!D10+'2DO SEMESTRE'!E10</f>
        <v>21</v>
      </c>
      <c r="F10" s="8">
        <f>'1ER SEMESTRE'!E10+'2DO SEMESTRE'!F10</f>
        <v>12</v>
      </c>
      <c r="G10" s="8">
        <f>'1ER SEMESTRE'!F10+'2DO SEMESTRE'!G10</f>
        <v>42</v>
      </c>
      <c r="H10" s="8">
        <f>'1ER SEMESTRE'!G10+'2DO SEMESTRE'!H10</f>
        <v>25</v>
      </c>
      <c r="I10" s="8">
        <f>'1ER SEMESTRE'!H10+'2DO SEMESTRE'!I10</f>
        <v>4</v>
      </c>
      <c r="J10" s="8">
        <f>'1ER SEMESTRE'!I10+'2DO SEMESTRE'!J10</f>
        <v>3</v>
      </c>
      <c r="K10" s="8">
        <f>'1ER SEMESTRE'!J10+'2DO SEMESTRE'!K10</f>
        <v>74</v>
      </c>
      <c r="L10" s="8">
        <f>'1ER SEMESTRE'!K10+'2DO SEMESTRE'!L10</f>
        <v>12</v>
      </c>
      <c r="M10" s="8">
        <f>'1ER SEMESTRE'!L10+'2DO SEMESTRE'!M10</f>
        <v>21</v>
      </c>
      <c r="N10" s="8">
        <f>'1ER SEMESTRE'!M10+'2DO SEMESTRE'!N10</f>
        <v>9</v>
      </c>
      <c r="O10" s="8">
        <f>'1ER SEMESTRE'!N10+'2DO SEMESTRE'!O10</f>
        <v>5</v>
      </c>
      <c r="P10" s="8">
        <f>'1ER SEMESTRE'!O10+'2DO SEMESTRE'!P10</f>
        <v>1</v>
      </c>
      <c r="Q10" s="8">
        <f>'1ER SEMESTRE'!P10+'2DO SEMESTRE'!Q10</f>
        <v>14</v>
      </c>
      <c r="R10" s="8">
        <f>'1ER SEMESTRE'!Q10+'2DO SEMESTRE'!R10</f>
        <v>6</v>
      </c>
      <c r="S10" s="8">
        <f>'1ER SEMESTRE'!R10+'2DO SEMESTRE'!S10</f>
        <v>14</v>
      </c>
      <c r="T10" s="8">
        <f>'1ER SEMESTRE'!S10+'2DO SEMESTRE'!T10</f>
        <v>7</v>
      </c>
      <c r="U10" s="8">
        <f>'1ER SEMESTRE'!T10+'2DO SEMESTRE'!U10</f>
        <v>9</v>
      </c>
      <c r="V10" s="8">
        <f>'1ER SEMESTRE'!U10+'2DO SEMESTRE'!V10</f>
        <v>3</v>
      </c>
      <c r="W10" s="8">
        <f>'1ER SEMESTRE'!V10+'2DO SEMESTRE'!W10</f>
        <v>10</v>
      </c>
      <c r="X10" s="8">
        <f>'1ER SEMESTRE'!W10+'2DO SEMESTRE'!X10</f>
        <v>2</v>
      </c>
      <c r="Y10" s="58">
        <f t="shared" si="0"/>
        <v>214</v>
      </c>
      <c r="Z10" s="59">
        <f t="shared" si="0"/>
        <v>80</v>
      </c>
      <c r="AA10" s="2"/>
      <c r="AB10" s="117"/>
      <c r="AC10" s="26"/>
    </row>
    <row r="11" spans="2:29" ht="15.95" customHeight="1">
      <c r="B11" s="116"/>
      <c r="C11" s="24"/>
      <c r="D11" s="53" t="s">
        <v>12</v>
      </c>
      <c r="E11" s="8">
        <f>'1ER SEMESTRE'!D11+'2DO SEMESTRE'!E11</f>
        <v>149</v>
      </c>
      <c r="F11" s="8">
        <f>'1ER SEMESTRE'!E11+'2DO SEMESTRE'!F11</f>
        <v>83</v>
      </c>
      <c r="G11" s="8">
        <f>'1ER SEMESTRE'!F11+'2DO SEMESTRE'!G11</f>
        <v>376</v>
      </c>
      <c r="H11" s="8">
        <f>'1ER SEMESTRE'!G11+'2DO SEMESTRE'!H11</f>
        <v>211</v>
      </c>
      <c r="I11" s="8">
        <f>'1ER SEMESTRE'!H11+'2DO SEMESTRE'!I11</f>
        <v>64</v>
      </c>
      <c r="J11" s="8">
        <f>'1ER SEMESTRE'!I11+'2DO SEMESTRE'!J11</f>
        <v>19</v>
      </c>
      <c r="K11" s="8">
        <f>'1ER SEMESTRE'!J11+'2DO SEMESTRE'!K11</f>
        <v>23</v>
      </c>
      <c r="L11" s="8">
        <f>'1ER SEMESTRE'!K11+'2DO SEMESTRE'!L11</f>
        <v>10</v>
      </c>
      <c r="M11" s="8">
        <f>'1ER SEMESTRE'!L11+'2DO SEMESTRE'!M11</f>
        <v>11</v>
      </c>
      <c r="N11" s="8">
        <f>'1ER SEMESTRE'!M11+'2DO SEMESTRE'!N11</f>
        <v>4</v>
      </c>
      <c r="O11" s="8">
        <f>'1ER SEMESTRE'!N11+'2DO SEMESTRE'!O11</f>
        <v>2</v>
      </c>
      <c r="P11" s="8">
        <f>'1ER SEMESTRE'!O11+'2DO SEMESTRE'!P11</f>
        <v>0</v>
      </c>
      <c r="Q11" s="8">
        <f>'1ER SEMESTRE'!P11+'2DO SEMESTRE'!Q11</f>
        <v>18</v>
      </c>
      <c r="R11" s="8">
        <f>'1ER SEMESTRE'!Q11+'2DO SEMESTRE'!R11</f>
        <v>13</v>
      </c>
      <c r="S11" s="8">
        <f>'1ER SEMESTRE'!R11+'2DO SEMESTRE'!S11</f>
        <v>50</v>
      </c>
      <c r="T11" s="8">
        <f>'1ER SEMESTRE'!S11+'2DO SEMESTRE'!T11</f>
        <v>23</v>
      </c>
      <c r="U11" s="8">
        <f>'1ER SEMESTRE'!T11+'2DO SEMESTRE'!U11</f>
        <v>9</v>
      </c>
      <c r="V11" s="8">
        <f>'1ER SEMESTRE'!U11+'2DO SEMESTRE'!V11</f>
        <v>2</v>
      </c>
      <c r="W11" s="8">
        <f>'1ER SEMESTRE'!V11+'2DO SEMESTRE'!W11</f>
        <v>32</v>
      </c>
      <c r="X11" s="8">
        <f>'1ER SEMESTRE'!W11+'2DO SEMESTRE'!X11</f>
        <v>21</v>
      </c>
      <c r="Y11" s="58">
        <f>(E11+G11+I11+K11+M11+O11+Q11+S11+U11+W11)</f>
        <v>734</v>
      </c>
      <c r="Z11" s="59">
        <f>(F11+H11+J11+L11+N11+P11+R11+T11+V11+X11)</f>
        <v>386</v>
      </c>
      <c r="AA11" s="2"/>
      <c r="AB11" s="117"/>
      <c r="AC11" s="26"/>
    </row>
    <row r="12" spans="2:29" ht="15.95" customHeight="1">
      <c r="B12" s="116"/>
      <c r="C12" s="24"/>
      <c r="D12" s="53" t="s">
        <v>13</v>
      </c>
      <c r="E12" s="8">
        <f>'1ER SEMESTRE'!D12+'2DO SEMESTRE'!E12</f>
        <v>119</v>
      </c>
      <c r="F12" s="8">
        <f>'1ER SEMESTRE'!E12+'2DO SEMESTRE'!F12</f>
        <v>48</v>
      </c>
      <c r="G12" s="8">
        <f>'1ER SEMESTRE'!F12+'2DO SEMESTRE'!G12</f>
        <v>292</v>
      </c>
      <c r="H12" s="8">
        <f>'1ER SEMESTRE'!G12+'2DO SEMESTRE'!H12</f>
        <v>114</v>
      </c>
      <c r="I12" s="8">
        <f>'1ER SEMESTRE'!H12+'2DO SEMESTRE'!I12</f>
        <v>53</v>
      </c>
      <c r="J12" s="8">
        <f>'1ER SEMESTRE'!I12+'2DO SEMESTRE'!J12</f>
        <v>10</v>
      </c>
      <c r="K12" s="8">
        <f>'1ER SEMESTRE'!J12+'2DO SEMESTRE'!K12</f>
        <v>26</v>
      </c>
      <c r="L12" s="8">
        <f>'1ER SEMESTRE'!K12+'2DO SEMESTRE'!L12</f>
        <v>11</v>
      </c>
      <c r="M12" s="8">
        <f>'1ER SEMESTRE'!L12+'2DO SEMESTRE'!M12</f>
        <v>26</v>
      </c>
      <c r="N12" s="8">
        <f>'1ER SEMESTRE'!M12+'2DO SEMESTRE'!N12</f>
        <v>6</v>
      </c>
      <c r="O12" s="8">
        <f>'1ER SEMESTRE'!N12+'2DO SEMESTRE'!O12</f>
        <v>0</v>
      </c>
      <c r="P12" s="8">
        <f>'1ER SEMESTRE'!O12+'2DO SEMESTRE'!P12</f>
        <v>0</v>
      </c>
      <c r="Q12" s="8">
        <f>'1ER SEMESTRE'!P12+'2DO SEMESTRE'!Q12</f>
        <v>26</v>
      </c>
      <c r="R12" s="8">
        <f>'1ER SEMESTRE'!Q12+'2DO SEMESTRE'!R12</f>
        <v>7</v>
      </c>
      <c r="S12" s="8">
        <f>'1ER SEMESTRE'!R12+'2DO SEMESTRE'!S12</f>
        <v>49</v>
      </c>
      <c r="T12" s="8">
        <f>'1ER SEMESTRE'!S12+'2DO SEMESTRE'!T12</f>
        <v>9</v>
      </c>
      <c r="U12" s="8">
        <f>'1ER SEMESTRE'!T12+'2DO SEMESTRE'!U12</f>
        <v>20</v>
      </c>
      <c r="V12" s="8">
        <f>'1ER SEMESTRE'!U12+'2DO SEMESTRE'!V12</f>
        <v>1</v>
      </c>
      <c r="W12" s="8">
        <f>'1ER SEMESTRE'!V12+'2DO SEMESTRE'!W12</f>
        <v>18</v>
      </c>
      <c r="X12" s="8">
        <f>'1ER SEMESTRE'!W12+'2DO SEMESTRE'!X12</f>
        <v>8</v>
      </c>
      <c r="Y12" s="58">
        <f>(E12+G12+I12+K12+M12+O12+Q12+S12+U12+W12)</f>
        <v>629</v>
      </c>
      <c r="Z12" s="59">
        <f>(F12+H12+J12+L12+N12+P12+R12+T12+V12+X12)</f>
        <v>214</v>
      </c>
      <c r="AA12" s="2"/>
      <c r="AB12" s="117"/>
      <c r="AC12" s="26"/>
    </row>
    <row r="13" spans="2:29" ht="15.95" customHeight="1">
      <c r="B13" s="116"/>
      <c r="C13" s="24"/>
      <c r="D13" s="53" t="s">
        <v>15</v>
      </c>
      <c r="E13" s="8">
        <f>'1ER SEMESTRE'!D13+'2DO SEMESTRE'!E13</f>
        <v>115</v>
      </c>
      <c r="F13" s="8">
        <f>'1ER SEMESTRE'!E13+'2DO SEMESTRE'!F13</f>
        <v>114</v>
      </c>
      <c r="G13" s="8">
        <f>'1ER SEMESTRE'!F13+'2DO SEMESTRE'!G13</f>
        <v>463</v>
      </c>
      <c r="H13" s="8">
        <f>'1ER SEMESTRE'!G13+'2DO SEMESTRE'!H13</f>
        <v>444</v>
      </c>
      <c r="I13" s="8">
        <f>'1ER SEMESTRE'!H13+'2DO SEMESTRE'!I13</f>
        <v>118</v>
      </c>
      <c r="J13" s="8">
        <f>'1ER SEMESTRE'!I13+'2DO SEMESTRE'!J13</f>
        <v>110</v>
      </c>
      <c r="K13" s="8">
        <f>'1ER SEMESTRE'!J13+'2DO SEMESTRE'!K13</f>
        <v>74</v>
      </c>
      <c r="L13" s="8">
        <f>'1ER SEMESTRE'!K13+'2DO SEMESTRE'!L13</f>
        <v>63</v>
      </c>
      <c r="M13" s="8">
        <f>'1ER SEMESTRE'!L13+'2DO SEMESTRE'!M13</f>
        <v>78</v>
      </c>
      <c r="N13" s="8">
        <f>'1ER SEMESTRE'!M13+'2DO SEMESTRE'!N13</f>
        <v>71</v>
      </c>
      <c r="O13" s="8">
        <f>'1ER SEMESTRE'!N13+'2DO SEMESTRE'!O13</f>
        <v>4</v>
      </c>
      <c r="P13" s="8">
        <f>'1ER SEMESTRE'!O13+'2DO SEMESTRE'!P13</f>
        <v>3</v>
      </c>
      <c r="Q13" s="8">
        <f>'1ER SEMESTRE'!P13+'2DO SEMESTRE'!Q13</f>
        <v>94</v>
      </c>
      <c r="R13" s="8">
        <f>'1ER SEMESTRE'!Q13+'2DO SEMESTRE'!R13</f>
        <v>87</v>
      </c>
      <c r="S13" s="8">
        <f>'1ER SEMESTRE'!R13+'2DO SEMESTRE'!S13</f>
        <v>229</v>
      </c>
      <c r="T13" s="8">
        <f>'1ER SEMESTRE'!S13+'2DO SEMESTRE'!T13</f>
        <v>211</v>
      </c>
      <c r="U13" s="8">
        <f>'1ER SEMESTRE'!T13+'2DO SEMESTRE'!U13</f>
        <v>27</v>
      </c>
      <c r="V13" s="8">
        <f>'1ER SEMESTRE'!U13+'2DO SEMESTRE'!V13</f>
        <v>26</v>
      </c>
      <c r="W13" s="8">
        <f>'1ER SEMESTRE'!V13+'2DO SEMESTRE'!W13</f>
        <v>67</v>
      </c>
      <c r="X13" s="8">
        <f>'1ER SEMESTRE'!W13+'2DO SEMESTRE'!X13</f>
        <v>61</v>
      </c>
      <c r="Y13" s="58">
        <f t="shared" si="0"/>
        <v>1269</v>
      </c>
      <c r="Z13" s="59">
        <f t="shared" si="0"/>
        <v>1190</v>
      </c>
      <c r="AA13" s="2"/>
      <c r="AB13" s="117"/>
      <c r="AC13" s="26"/>
    </row>
    <row r="14" spans="2:29" ht="15.95" customHeight="1">
      <c r="B14" s="116"/>
      <c r="C14" s="24"/>
      <c r="D14" s="53" t="s">
        <v>16</v>
      </c>
      <c r="E14" s="8">
        <f>'1ER SEMESTRE'!D14+'2DO SEMESTRE'!E14</f>
        <v>116</v>
      </c>
      <c r="F14" s="8">
        <f>'1ER SEMESTRE'!E14+'2DO SEMESTRE'!F14</f>
        <v>81</v>
      </c>
      <c r="G14" s="8">
        <f>'1ER SEMESTRE'!F14+'2DO SEMESTRE'!G14</f>
        <v>310</v>
      </c>
      <c r="H14" s="8">
        <f>'1ER SEMESTRE'!G14+'2DO SEMESTRE'!H14</f>
        <v>136</v>
      </c>
      <c r="I14" s="8">
        <f>'1ER SEMESTRE'!H14+'2DO SEMESTRE'!I14</f>
        <v>36</v>
      </c>
      <c r="J14" s="8">
        <f>'1ER SEMESTRE'!I14+'2DO SEMESTRE'!J14</f>
        <v>21</v>
      </c>
      <c r="K14" s="8">
        <f>'1ER SEMESTRE'!J14+'2DO SEMESTRE'!K14</f>
        <v>99</v>
      </c>
      <c r="L14" s="8">
        <f>'1ER SEMESTRE'!K14+'2DO SEMESTRE'!L14</f>
        <v>26</v>
      </c>
      <c r="M14" s="8">
        <f>'1ER SEMESTRE'!L14+'2DO SEMESTRE'!M14</f>
        <v>55</v>
      </c>
      <c r="N14" s="8">
        <f>'1ER SEMESTRE'!M14+'2DO SEMESTRE'!N14</f>
        <v>26</v>
      </c>
      <c r="O14" s="8">
        <f>'1ER SEMESTRE'!N14+'2DO SEMESTRE'!O14</f>
        <v>6</v>
      </c>
      <c r="P14" s="8">
        <f>'1ER SEMESTRE'!O14+'2DO SEMESTRE'!P14</f>
        <v>2</v>
      </c>
      <c r="Q14" s="8">
        <f>'1ER SEMESTRE'!P14+'2DO SEMESTRE'!Q14</f>
        <v>42</v>
      </c>
      <c r="R14" s="8">
        <f>'1ER SEMESTRE'!Q14+'2DO SEMESTRE'!R14</f>
        <v>16</v>
      </c>
      <c r="S14" s="8">
        <f>'1ER SEMESTRE'!R14+'2DO SEMESTRE'!S14</f>
        <v>75</v>
      </c>
      <c r="T14" s="8">
        <f>'1ER SEMESTRE'!S14+'2DO SEMESTRE'!T14</f>
        <v>39</v>
      </c>
      <c r="U14" s="8">
        <f>'1ER SEMESTRE'!T14+'2DO SEMESTRE'!U14</f>
        <v>19</v>
      </c>
      <c r="V14" s="8">
        <f>'1ER SEMESTRE'!U14+'2DO SEMESTRE'!V14</f>
        <v>8</v>
      </c>
      <c r="W14" s="8">
        <f>'1ER SEMESTRE'!V14+'2DO SEMESTRE'!W14</f>
        <v>15</v>
      </c>
      <c r="X14" s="8">
        <f>'1ER SEMESTRE'!W14+'2DO SEMESTRE'!X14</f>
        <v>9</v>
      </c>
      <c r="Y14" s="58">
        <f t="shared" si="0"/>
        <v>773</v>
      </c>
      <c r="Z14" s="59">
        <f t="shared" si="0"/>
        <v>364</v>
      </c>
      <c r="AA14" s="2"/>
      <c r="AB14" s="117"/>
      <c r="AC14" s="26"/>
    </row>
    <row r="15" spans="2:29" ht="15.95" customHeight="1">
      <c r="B15" s="116"/>
      <c r="C15" s="24"/>
      <c r="D15" s="53" t="s">
        <v>17</v>
      </c>
      <c r="E15" s="8">
        <f>'1ER SEMESTRE'!D15+'2DO SEMESTRE'!E15</f>
        <v>80</v>
      </c>
      <c r="F15" s="8">
        <f>'1ER SEMESTRE'!E15+'2DO SEMESTRE'!F15</f>
        <v>50</v>
      </c>
      <c r="G15" s="8">
        <f>'1ER SEMESTRE'!F15+'2DO SEMESTRE'!G15</f>
        <v>142</v>
      </c>
      <c r="H15" s="8">
        <f>'1ER SEMESTRE'!G15+'2DO SEMESTRE'!H15</f>
        <v>74</v>
      </c>
      <c r="I15" s="8">
        <f>'1ER SEMESTRE'!H15+'2DO SEMESTRE'!I15</f>
        <v>9</v>
      </c>
      <c r="J15" s="8">
        <f>'1ER SEMESTRE'!I15+'2DO SEMESTRE'!J15</f>
        <v>3</v>
      </c>
      <c r="K15" s="8">
        <f>'1ER SEMESTRE'!J15+'2DO SEMESTRE'!K15</f>
        <v>12</v>
      </c>
      <c r="L15" s="8">
        <f>'1ER SEMESTRE'!K15+'2DO SEMESTRE'!L15</f>
        <v>2</v>
      </c>
      <c r="M15" s="8">
        <f>'1ER SEMESTRE'!L15+'2DO SEMESTRE'!M15</f>
        <v>18</v>
      </c>
      <c r="N15" s="8">
        <f>'1ER SEMESTRE'!M15+'2DO SEMESTRE'!N15</f>
        <v>2</v>
      </c>
      <c r="O15" s="8">
        <f>'1ER SEMESTRE'!N15+'2DO SEMESTRE'!O15</f>
        <v>0</v>
      </c>
      <c r="P15" s="8">
        <f>'1ER SEMESTRE'!O15+'2DO SEMESTRE'!P15</f>
        <v>0</v>
      </c>
      <c r="Q15" s="8">
        <f>'1ER SEMESTRE'!P15+'2DO SEMESTRE'!Q15</f>
        <v>4</v>
      </c>
      <c r="R15" s="8">
        <f>'1ER SEMESTRE'!Q15+'2DO SEMESTRE'!R15</f>
        <v>4</v>
      </c>
      <c r="S15" s="8">
        <f>'1ER SEMESTRE'!R15+'2DO SEMESTRE'!S15</f>
        <v>5</v>
      </c>
      <c r="T15" s="8">
        <f>'1ER SEMESTRE'!S15+'2DO SEMESTRE'!T15</f>
        <v>2</v>
      </c>
      <c r="U15" s="8">
        <f>'1ER SEMESTRE'!T15+'2DO SEMESTRE'!U15</f>
        <v>0</v>
      </c>
      <c r="V15" s="8">
        <f>'1ER SEMESTRE'!U15+'2DO SEMESTRE'!V15</f>
        <v>0</v>
      </c>
      <c r="W15" s="8">
        <f>'1ER SEMESTRE'!V15+'2DO SEMESTRE'!W15</f>
        <v>2</v>
      </c>
      <c r="X15" s="8">
        <f>'1ER SEMESTRE'!W15+'2DO SEMESTRE'!X15</f>
        <v>1</v>
      </c>
      <c r="Y15" s="58">
        <f t="shared" si="0"/>
        <v>272</v>
      </c>
      <c r="Z15" s="59">
        <f t="shared" si="0"/>
        <v>138</v>
      </c>
      <c r="AA15" s="2"/>
      <c r="AB15" s="117"/>
      <c r="AC15" s="26"/>
    </row>
    <row r="16" spans="2:29" ht="15.95" customHeight="1">
      <c r="B16" s="116"/>
      <c r="C16" s="24"/>
      <c r="D16" s="53" t="s">
        <v>18</v>
      </c>
      <c r="E16" s="8">
        <f>'1ER SEMESTRE'!D16+'2DO SEMESTRE'!E16</f>
        <v>89</v>
      </c>
      <c r="F16" s="8">
        <f>'1ER SEMESTRE'!E16+'2DO SEMESTRE'!F16</f>
        <v>31</v>
      </c>
      <c r="G16" s="8">
        <f>'1ER SEMESTRE'!F16+'2DO SEMESTRE'!G16</f>
        <v>425</v>
      </c>
      <c r="H16" s="8">
        <f>'1ER SEMESTRE'!G16+'2DO SEMESTRE'!H16</f>
        <v>85</v>
      </c>
      <c r="I16" s="8">
        <f>'1ER SEMESTRE'!H16+'2DO SEMESTRE'!I16</f>
        <v>29</v>
      </c>
      <c r="J16" s="8">
        <f>'1ER SEMESTRE'!I16+'2DO SEMESTRE'!J16</f>
        <v>1</v>
      </c>
      <c r="K16" s="8">
        <f>'1ER SEMESTRE'!J16+'2DO SEMESTRE'!K16</f>
        <v>28</v>
      </c>
      <c r="L16" s="8">
        <f>'1ER SEMESTRE'!K16+'2DO SEMESTRE'!L16</f>
        <v>6</v>
      </c>
      <c r="M16" s="8">
        <f>'1ER SEMESTRE'!L16+'2DO SEMESTRE'!M16</f>
        <v>32</v>
      </c>
      <c r="N16" s="8">
        <f>'1ER SEMESTRE'!M16+'2DO SEMESTRE'!N16</f>
        <v>3</v>
      </c>
      <c r="O16" s="8">
        <f>'1ER SEMESTRE'!N16+'2DO SEMESTRE'!O16</f>
        <v>0</v>
      </c>
      <c r="P16" s="8">
        <f>'1ER SEMESTRE'!O16+'2DO SEMESTRE'!P16</f>
        <v>0</v>
      </c>
      <c r="Q16" s="8">
        <f>'1ER SEMESTRE'!P16+'2DO SEMESTRE'!Q16</f>
        <v>56</v>
      </c>
      <c r="R16" s="8">
        <f>'1ER SEMESTRE'!Q16+'2DO SEMESTRE'!R16</f>
        <v>6</v>
      </c>
      <c r="S16" s="8">
        <f>'1ER SEMESTRE'!R16+'2DO SEMESTRE'!S16</f>
        <v>58</v>
      </c>
      <c r="T16" s="8">
        <f>'1ER SEMESTRE'!S16+'2DO SEMESTRE'!T16</f>
        <v>3</v>
      </c>
      <c r="U16" s="8">
        <f>'1ER SEMESTRE'!T16+'2DO SEMESTRE'!U16</f>
        <v>26</v>
      </c>
      <c r="V16" s="8">
        <f>'1ER SEMESTRE'!U16+'2DO SEMESTRE'!V16</f>
        <v>0</v>
      </c>
      <c r="W16" s="8">
        <f>'1ER SEMESTRE'!V16+'2DO SEMESTRE'!W16</f>
        <v>20</v>
      </c>
      <c r="X16" s="8">
        <f>'1ER SEMESTRE'!W16+'2DO SEMESTRE'!X16</f>
        <v>1</v>
      </c>
      <c r="Y16" s="58">
        <f t="shared" si="0"/>
        <v>763</v>
      </c>
      <c r="Z16" s="59">
        <f t="shared" si="0"/>
        <v>136</v>
      </c>
      <c r="AA16" s="2"/>
      <c r="AB16" s="117"/>
      <c r="AC16" s="26"/>
    </row>
    <row r="17" spans="2:31" ht="15.95" customHeight="1">
      <c r="B17" s="116"/>
      <c r="C17" s="24"/>
      <c r="D17" s="53" t="s">
        <v>19</v>
      </c>
      <c r="E17" s="8">
        <f>'1ER SEMESTRE'!D17+'2DO SEMESTRE'!E17</f>
        <v>199</v>
      </c>
      <c r="F17" s="8">
        <f>'1ER SEMESTRE'!E17+'2DO SEMESTRE'!F17</f>
        <v>3</v>
      </c>
      <c r="G17" s="8">
        <f>'1ER SEMESTRE'!F17+'2DO SEMESTRE'!G17</f>
        <v>199</v>
      </c>
      <c r="H17" s="8">
        <f>'1ER SEMESTRE'!G17+'2DO SEMESTRE'!H17</f>
        <v>3</v>
      </c>
      <c r="I17" s="8">
        <f>'1ER SEMESTRE'!H17+'2DO SEMESTRE'!I17</f>
        <v>3</v>
      </c>
      <c r="J17" s="8">
        <f>'1ER SEMESTRE'!I17+'2DO SEMESTRE'!J17</f>
        <v>0</v>
      </c>
      <c r="K17" s="8">
        <f>'1ER SEMESTRE'!J17+'2DO SEMESTRE'!K17</f>
        <v>1</v>
      </c>
      <c r="L17" s="8">
        <f>'1ER SEMESTRE'!K17+'2DO SEMESTRE'!L17</f>
        <v>0</v>
      </c>
      <c r="M17" s="8">
        <f>'1ER SEMESTRE'!L17+'2DO SEMESTRE'!M17</f>
        <v>1</v>
      </c>
      <c r="N17" s="8">
        <f>'1ER SEMESTRE'!M17+'2DO SEMESTRE'!N17</f>
        <v>0</v>
      </c>
      <c r="O17" s="8">
        <f>'1ER SEMESTRE'!N17+'2DO SEMESTRE'!O17</f>
        <v>0</v>
      </c>
      <c r="P17" s="8">
        <f>'1ER SEMESTRE'!O17+'2DO SEMESTRE'!P17</f>
        <v>0</v>
      </c>
      <c r="Q17" s="8">
        <f>'1ER SEMESTRE'!P17+'2DO SEMESTRE'!Q17</f>
        <v>4</v>
      </c>
      <c r="R17" s="8">
        <f>'1ER SEMESTRE'!Q17+'2DO SEMESTRE'!R17</f>
        <v>1</v>
      </c>
      <c r="S17" s="8">
        <f>'1ER SEMESTRE'!R17+'2DO SEMESTRE'!S17</f>
        <v>11</v>
      </c>
      <c r="T17" s="8">
        <f>'1ER SEMESTRE'!S17+'2DO SEMESTRE'!T17</f>
        <v>1</v>
      </c>
      <c r="U17" s="8">
        <f>'1ER SEMESTRE'!T17+'2DO SEMESTRE'!U17</f>
        <v>1</v>
      </c>
      <c r="V17" s="8">
        <f>'1ER SEMESTRE'!U17+'2DO SEMESTRE'!V17</f>
        <v>0</v>
      </c>
      <c r="W17" s="8">
        <f>'1ER SEMESTRE'!V17+'2DO SEMESTRE'!W17</f>
        <v>6</v>
      </c>
      <c r="X17" s="8">
        <f>'1ER SEMESTRE'!W17+'2DO SEMESTRE'!X17</f>
        <v>0</v>
      </c>
      <c r="Y17" s="58">
        <f t="shared" si="0"/>
        <v>425</v>
      </c>
      <c r="Z17" s="59">
        <f t="shared" si="0"/>
        <v>8</v>
      </c>
      <c r="AA17" s="2"/>
      <c r="AB17" s="117"/>
      <c r="AC17" s="26"/>
    </row>
    <row r="18" spans="2:31" ht="15.95" customHeight="1">
      <c r="B18" s="116"/>
      <c r="C18" s="24"/>
      <c r="D18" s="53" t="s">
        <v>20</v>
      </c>
      <c r="E18" s="8">
        <f>'1ER SEMESTRE'!D18+'2DO SEMESTRE'!E18</f>
        <v>0</v>
      </c>
      <c r="F18" s="8">
        <f>'1ER SEMESTRE'!E18+'2DO SEMESTRE'!F18</f>
        <v>0</v>
      </c>
      <c r="G18" s="8">
        <f>'1ER SEMESTRE'!F18+'2DO SEMESTRE'!G18</f>
        <v>16</v>
      </c>
      <c r="H18" s="8">
        <f>'1ER SEMESTRE'!G18+'2DO SEMESTRE'!H18</f>
        <v>0</v>
      </c>
      <c r="I18" s="8">
        <f>'1ER SEMESTRE'!H18+'2DO SEMESTRE'!I18</f>
        <v>4</v>
      </c>
      <c r="J18" s="8">
        <f>'1ER SEMESTRE'!I18+'2DO SEMESTRE'!J18</f>
        <v>0</v>
      </c>
      <c r="K18" s="8">
        <f>'1ER SEMESTRE'!J18+'2DO SEMESTRE'!K18</f>
        <v>2</v>
      </c>
      <c r="L18" s="8">
        <f>'1ER SEMESTRE'!K18+'2DO SEMESTRE'!L18</f>
        <v>0</v>
      </c>
      <c r="M18" s="8">
        <f>'1ER SEMESTRE'!L18+'2DO SEMESTRE'!M18</f>
        <v>0</v>
      </c>
      <c r="N18" s="8">
        <f>'1ER SEMESTRE'!M18+'2DO SEMESTRE'!N18</f>
        <v>0</v>
      </c>
      <c r="O18" s="8">
        <f>'1ER SEMESTRE'!N18+'2DO SEMESTRE'!O18</f>
        <v>0</v>
      </c>
      <c r="P18" s="8">
        <f>'1ER SEMESTRE'!O18+'2DO SEMESTRE'!P18</f>
        <v>0</v>
      </c>
      <c r="Q18" s="8">
        <f>'1ER SEMESTRE'!P18+'2DO SEMESTRE'!Q18</f>
        <v>3</v>
      </c>
      <c r="R18" s="8">
        <f>'1ER SEMESTRE'!Q18+'2DO SEMESTRE'!R18</f>
        <v>0</v>
      </c>
      <c r="S18" s="8">
        <f>'1ER SEMESTRE'!R18+'2DO SEMESTRE'!S18</f>
        <v>6</v>
      </c>
      <c r="T18" s="8">
        <f>'1ER SEMESTRE'!S18+'2DO SEMESTRE'!T18</f>
        <v>1</v>
      </c>
      <c r="U18" s="8">
        <f>'1ER SEMESTRE'!T18+'2DO SEMESTRE'!U18</f>
        <v>3</v>
      </c>
      <c r="V18" s="8">
        <f>'1ER SEMESTRE'!U18+'2DO SEMESTRE'!V18</f>
        <v>0</v>
      </c>
      <c r="W18" s="8">
        <f>'1ER SEMESTRE'!V18+'2DO SEMESTRE'!W18</f>
        <v>5</v>
      </c>
      <c r="X18" s="8">
        <f>'1ER SEMESTRE'!W18+'2DO SEMESTRE'!X18</f>
        <v>0</v>
      </c>
      <c r="Y18" s="58">
        <f t="shared" si="0"/>
        <v>39</v>
      </c>
      <c r="Z18" s="59">
        <f t="shared" si="0"/>
        <v>1</v>
      </c>
      <c r="AA18" s="2"/>
      <c r="AB18" s="117"/>
      <c r="AC18" s="26"/>
    </row>
    <row r="19" spans="2:31" ht="15.95" customHeight="1">
      <c r="B19" s="116"/>
      <c r="C19" s="24"/>
      <c r="D19" s="53" t="s">
        <v>21</v>
      </c>
      <c r="E19" s="8">
        <f>'1ER SEMESTRE'!D19+'2DO SEMESTRE'!E19</f>
        <v>463</v>
      </c>
      <c r="F19" s="8">
        <f>'1ER SEMESTRE'!E19+'2DO SEMESTRE'!F19</f>
        <v>31</v>
      </c>
      <c r="G19" s="8">
        <f>'1ER SEMESTRE'!F19+'2DO SEMESTRE'!G19</f>
        <v>712</v>
      </c>
      <c r="H19" s="8">
        <f>'1ER SEMESTRE'!G19+'2DO SEMESTRE'!H19</f>
        <v>31</v>
      </c>
      <c r="I19" s="8">
        <f>'1ER SEMESTRE'!H19+'2DO SEMESTRE'!I19</f>
        <v>63</v>
      </c>
      <c r="J19" s="8">
        <f>'1ER SEMESTRE'!I19+'2DO SEMESTRE'!J19</f>
        <v>10</v>
      </c>
      <c r="K19" s="8">
        <f>'1ER SEMESTRE'!J19+'2DO SEMESTRE'!K19</f>
        <v>14</v>
      </c>
      <c r="L19" s="8">
        <f>'1ER SEMESTRE'!K19+'2DO SEMESTRE'!L19</f>
        <v>4</v>
      </c>
      <c r="M19" s="8">
        <f>'1ER SEMESTRE'!L19+'2DO SEMESTRE'!M19</f>
        <v>43</v>
      </c>
      <c r="N19" s="8">
        <f>'1ER SEMESTRE'!M19+'2DO SEMESTRE'!N19</f>
        <v>2</v>
      </c>
      <c r="O19" s="8">
        <f>'1ER SEMESTRE'!N19+'2DO SEMESTRE'!O19</f>
        <v>5</v>
      </c>
      <c r="P19" s="8">
        <f>'1ER SEMESTRE'!O19+'2DO SEMESTRE'!P19</f>
        <v>2</v>
      </c>
      <c r="Q19" s="8">
        <f>'1ER SEMESTRE'!P19+'2DO SEMESTRE'!Q19</f>
        <v>13</v>
      </c>
      <c r="R19" s="8">
        <f>'1ER SEMESTRE'!Q19+'2DO SEMESTRE'!R19</f>
        <v>4</v>
      </c>
      <c r="S19" s="8">
        <f>'1ER SEMESTRE'!R19+'2DO SEMESTRE'!S19</f>
        <v>52</v>
      </c>
      <c r="T19" s="8">
        <f>'1ER SEMESTRE'!S19+'2DO SEMESTRE'!T19</f>
        <v>6</v>
      </c>
      <c r="U19" s="8">
        <f>'1ER SEMESTRE'!T19+'2DO SEMESTRE'!U19</f>
        <v>18</v>
      </c>
      <c r="V19" s="8">
        <f>'1ER SEMESTRE'!U19+'2DO SEMESTRE'!V19</f>
        <v>3</v>
      </c>
      <c r="W19" s="8">
        <f>'1ER SEMESTRE'!V19+'2DO SEMESTRE'!W19</f>
        <v>46</v>
      </c>
      <c r="X19" s="8">
        <f>'1ER SEMESTRE'!W19+'2DO SEMESTRE'!X19</f>
        <v>13</v>
      </c>
      <c r="Y19" s="58">
        <f t="shared" si="0"/>
        <v>1429</v>
      </c>
      <c r="Z19" s="59">
        <f t="shared" si="0"/>
        <v>106</v>
      </c>
      <c r="AA19" s="2"/>
      <c r="AB19" s="117"/>
      <c r="AC19" s="26"/>
    </row>
    <row r="20" spans="2:31" ht="15.95" customHeight="1" thickBot="1">
      <c r="B20" s="116"/>
      <c r="C20" s="24"/>
      <c r="D20" s="55" t="s">
        <v>22</v>
      </c>
      <c r="E20" s="8">
        <f>'1ER SEMESTRE'!D20+'2DO SEMESTRE'!E20</f>
        <v>2</v>
      </c>
      <c r="F20" s="8">
        <f>'1ER SEMESTRE'!E20+'2DO SEMESTRE'!F20</f>
        <v>1</v>
      </c>
      <c r="G20" s="8">
        <f>'1ER SEMESTRE'!F20+'2DO SEMESTRE'!G20</f>
        <v>108</v>
      </c>
      <c r="H20" s="8">
        <f>'1ER SEMESTRE'!G20+'2DO SEMESTRE'!H20</f>
        <v>12</v>
      </c>
      <c r="I20" s="8">
        <f>'1ER SEMESTRE'!H20+'2DO SEMESTRE'!I20</f>
        <v>8</v>
      </c>
      <c r="J20" s="8">
        <f>'1ER SEMESTRE'!I20+'2DO SEMESTRE'!J20</f>
        <v>4</v>
      </c>
      <c r="K20" s="8">
        <f>'1ER SEMESTRE'!J20+'2DO SEMESTRE'!K20</f>
        <v>14</v>
      </c>
      <c r="L20" s="8">
        <f>'1ER SEMESTRE'!K20+'2DO SEMESTRE'!L20</f>
        <v>3</v>
      </c>
      <c r="M20" s="8">
        <f>'1ER SEMESTRE'!L20+'2DO SEMESTRE'!M20</f>
        <v>41</v>
      </c>
      <c r="N20" s="8">
        <f>'1ER SEMESTRE'!M20+'2DO SEMESTRE'!N20</f>
        <v>3</v>
      </c>
      <c r="O20" s="8">
        <f>'1ER SEMESTRE'!N20+'2DO SEMESTRE'!O20</f>
        <v>0</v>
      </c>
      <c r="P20" s="8">
        <f>'1ER SEMESTRE'!O20+'2DO SEMESTRE'!P20</f>
        <v>0</v>
      </c>
      <c r="Q20" s="8">
        <f>'1ER SEMESTRE'!P20+'2DO SEMESTRE'!Q20</f>
        <v>16</v>
      </c>
      <c r="R20" s="8">
        <f>'1ER SEMESTRE'!Q20+'2DO SEMESTRE'!R20</f>
        <v>4</v>
      </c>
      <c r="S20" s="8">
        <f>'1ER SEMESTRE'!R20+'2DO SEMESTRE'!S20</f>
        <v>9</v>
      </c>
      <c r="T20" s="8">
        <f>'1ER SEMESTRE'!S20+'2DO SEMESTRE'!T20</f>
        <v>3</v>
      </c>
      <c r="U20" s="8">
        <f>'1ER SEMESTRE'!T20+'2DO SEMESTRE'!U20</f>
        <v>7</v>
      </c>
      <c r="V20" s="8">
        <f>'1ER SEMESTRE'!U20+'2DO SEMESTRE'!V20</f>
        <v>1</v>
      </c>
      <c r="W20" s="8">
        <f>'1ER SEMESTRE'!V20+'2DO SEMESTRE'!W20</f>
        <v>4</v>
      </c>
      <c r="X20" s="8">
        <f>'1ER SEMESTRE'!W20+'2DO SEMESTRE'!X20</f>
        <v>3</v>
      </c>
      <c r="Y20" s="58">
        <f t="shared" si="0"/>
        <v>209</v>
      </c>
      <c r="Z20" s="59">
        <f t="shared" si="0"/>
        <v>34</v>
      </c>
      <c r="AA20" s="2"/>
      <c r="AB20" s="117"/>
      <c r="AC20" s="26"/>
    </row>
    <row r="21" spans="2:31" ht="15.75" thickBot="1">
      <c r="B21" s="116"/>
      <c r="C21" s="24"/>
      <c r="D21" s="31" t="s">
        <v>23</v>
      </c>
      <c r="E21" s="32">
        <f>E7+E8+E9+E10+E11+E12+E13+E14+E15+E16+E17+E18+E19+E20</f>
        <v>1404</v>
      </c>
      <c r="F21" s="32">
        <f t="shared" ref="F21:X21" si="1">F7+F8+F9+F10+F11+F12+F13+F14+F15+F16+F17+F18+F19+F20</f>
        <v>496</v>
      </c>
      <c r="G21" s="32">
        <f t="shared" si="1"/>
        <v>3364</v>
      </c>
      <c r="H21" s="32">
        <f t="shared" si="1"/>
        <v>1345</v>
      </c>
      <c r="I21" s="32">
        <f t="shared" si="1"/>
        <v>510</v>
      </c>
      <c r="J21" s="32">
        <f t="shared" si="1"/>
        <v>223</v>
      </c>
      <c r="K21" s="32">
        <f t="shared" si="1"/>
        <v>420</v>
      </c>
      <c r="L21" s="32">
        <f t="shared" si="1"/>
        <v>172</v>
      </c>
      <c r="M21" s="32">
        <f t="shared" si="1"/>
        <v>376</v>
      </c>
      <c r="N21" s="32">
        <f t="shared" si="1"/>
        <v>167</v>
      </c>
      <c r="O21" s="32">
        <f t="shared" si="1"/>
        <v>32</v>
      </c>
      <c r="P21" s="32">
        <f t="shared" si="1"/>
        <v>12</v>
      </c>
      <c r="Q21" s="32">
        <f t="shared" si="1"/>
        <v>414</v>
      </c>
      <c r="R21" s="32">
        <f t="shared" si="1"/>
        <v>218</v>
      </c>
      <c r="S21" s="32">
        <f t="shared" si="1"/>
        <v>682</v>
      </c>
      <c r="T21" s="32">
        <f t="shared" si="1"/>
        <v>375</v>
      </c>
      <c r="U21" s="32">
        <f t="shared" si="1"/>
        <v>197</v>
      </c>
      <c r="V21" s="32">
        <f t="shared" si="1"/>
        <v>66</v>
      </c>
      <c r="W21" s="32">
        <f t="shared" si="1"/>
        <v>299</v>
      </c>
      <c r="X21" s="32">
        <f t="shared" si="1"/>
        <v>157</v>
      </c>
      <c r="Y21" s="107">
        <f>SUM(Y7:Y20)</f>
        <v>7698</v>
      </c>
      <c r="Z21" s="51">
        <f>SUM(Z7:Z20)</f>
        <v>3231</v>
      </c>
      <c r="AA21" s="2"/>
      <c r="AB21" s="117"/>
      <c r="AC21" s="26"/>
    </row>
    <row r="22" spans="2:31" ht="15.75" thickBot="1">
      <c r="B22" s="116"/>
      <c r="C22" s="24"/>
      <c r="D22" s="33" t="s">
        <v>34</v>
      </c>
      <c r="E22" s="131">
        <f>+(F21/E21)</f>
        <v>0.35327635327635326</v>
      </c>
      <c r="F22" s="132"/>
      <c r="G22" s="131">
        <f>+(H21/G21)</f>
        <v>0.3998216409036861</v>
      </c>
      <c r="H22" s="132"/>
      <c r="I22" s="131">
        <f>+(J21/I21)</f>
        <v>0.43725490196078431</v>
      </c>
      <c r="J22" s="132"/>
      <c r="K22" s="131">
        <f>+(L21/K21)</f>
        <v>0.40952380952380951</v>
      </c>
      <c r="L22" s="132"/>
      <c r="M22" s="131">
        <f>+(N21/M21)</f>
        <v>0.44414893617021278</v>
      </c>
      <c r="N22" s="132"/>
      <c r="O22" s="131">
        <f>+(P21/O21)</f>
        <v>0.375</v>
      </c>
      <c r="P22" s="132"/>
      <c r="Q22" s="131">
        <f>+(R21/Q21)</f>
        <v>0.52657004830917875</v>
      </c>
      <c r="R22" s="132"/>
      <c r="S22" s="131">
        <f>+(T21/S21)</f>
        <v>0.54985337243401755</v>
      </c>
      <c r="T22" s="132"/>
      <c r="U22" s="131">
        <f>+(V21/U21)</f>
        <v>0.3350253807106599</v>
      </c>
      <c r="V22" s="132"/>
      <c r="W22" s="131">
        <f>+(X21/W21)</f>
        <v>0.52508361204013376</v>
      </c>
      <c r="X22" s="164"/>
      <c r="Y22" s="165">
        <f>+(Z21/Y21)</f>
        <v>0.41971940763834764</v>
      </c>
      <c r="Z22" s="132"/>
      <c r="AA22" s="2"/>
      <c r="AB22" s="117"/>
      <c r="AC22" s="26"/>
    </row>
    <row r="23" spans="2:31" ht="13.5" thickBot="1">
      <c r="B23" s="116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7"/>
      <c r="AC23" s="26"/>
    </row>
    <row r="24" spans="2:31" ht="13.5" thickBot="1">
      <c r="B24" s="116"/>
      <c r="C24" s="24"/>
      <c r="D24" s="148" t="s">
        <v>0</v>
      </c>
      <c r="E24" s="139" t="s">
        <v>37</v>
      </c>
      <c r="F24" s="140"/>
      <c r="G24" s="113" t="s">
        <v>52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51" t="s">
        <v>23</v>
      </c>
      <c r="X24" s="152"/>
      <c r="Y24" s="15"/>
      <c r="Z24" s="15"/>
      <c r="AA24" s="15"/>
      <c r="AB24" s="117"/>
      <c r="AC24" s="26"/>
    </row>
    <row r="25" spans="2:31" ht="13.5" thickBot="1">
      <c r="B25" s="116"/>
      <c r="C25" s="24"/>
      <c r="D25" s="161"/>
      <c r="E25" s="141"/>
      <c r="F25" s="142"/>
      <c r="G25" s="137" t="s">
        <v>25</v>
      </c>
      <c r="H25" s="138"/>
      <c r="I25" s="137" t="s">
        <v>24</v>
      </c>
      <c r="J25" s="138"/>
      <c r="K25" s="137" t="s">
        <v>26</v>
      </c>
      <c r="L25" s="138"/>
      <c r="M25" s="137" t="s">
        <v>27</v>
      </c>
      <c r="N25" s="138"/>
      <c r="O25" s="137" t="s">
        <v>28</v>
      </c>
      <c r="P25" s="138"/>
      <c r="Q25" s="137" t="s">
        <v>29</v>
      </c>
      <c r="R25" s="138"/>
      <c r="S25" s="137" t="s">
        <v>30</v>
      </c>
      <c r="T25" s="138"/>
      <c r="U25" s="137" t="s">
        <v>31</v>
      </c>
      <c r="V25" s="144"/>
      <c r="W25" s="153"/>
      <c r="X25" s="154"/>
      <c r="Y25" s="15"/>
      <c r="Z25" s="15"/>
      <c r="AA25" s="15"/>
      <c r="AB25" s="117"/>
      <c r="AC25" s="26"/>
    </row>
    <row r="26" spans="2:31" ht="13.5" thickBot="1">
      <c r="B26" s="116"/>
      <c r="C26" s="24"/>
      <c r="D26" s="162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105" t="s">
        <v>33</v>
      </c>
      <c r="W26" s="50" t="s">
        <v>32</v>
      </c>
      <c r="X26" s="50" t="s">
        <v>33</v>
      </c>
      <c r="Y26" s="15"/>
      <c r="Z26" s="15"/>
      <c r="AA26" s="15"/>
      <c r="AB26" s="117"/>
      <c r="AC26" s="26"/>
    </row>
    <row r="27" spans="2:31" ht="15.95" customHeight="1">
      <c r="B27" s="116"/>
      <c r="C27" s="24"/>
      <c r="D27" s="52" t="s">
        <v>10</v>
      </c>
      <c r="E27" s="8">
        <f t="shared" ref="E27:F39" si="2">(Y7)</f>
        <v>286</v>
      </c>
      <c r="F27" s="8">
        <f t="shared" si="2"/>
        <v>46</v>
      </c>
      <c r="G27" s="7">
        <f>'1ER SEMESTRE'!F27+'2DO SEMESTRE'!G27</f>
        <v>14</v>
      </c>
      <c r="H27" s="7">
        <f>'1ER SEMESTRE'!G27+'2DO SEMESTRE'!H27</f>
        <v>4</v>
      </c>
      <c r="I27" s="7">
        <f>'1ER SEMESTRE'!H27+'2DO SEMESTRE'!I27</f>
        <v>44</v>
      </c>
      <c r="J27" s="7">
        <f>'1ER SEMESTRE'!I27+'2DO SEMESTRE'!J27</f>
        <v>8</v>
      </c>
      <c r="K27" s="7">
        <f>'1ER SEMESTRE'!J27+'2DO SEMESTRE'!K27</f>
        <v>2</v>
      </c>
      <c r="L27" s="7">
        <f>'1ER SEMESTRE'!K27+'2DO SEMESTRE'!L27</f>
        <v>0</v>
      </c>
      <c r="M27" s="7">
        <f>'1ER SEMESTRE'!L27+'2DO SEMESTRE'!M27</f>
        <v>14</v>
      </c>
      <c r="N27" s="7">
        <f>'1ER SEMESTRE'!M27+'2DO SEMESTRE'!N27</f>
        <v>2</v>
      </c>
      <c r="O27" s="7">
        <f>'1ER SEMESTRE'!N27+'2DO SEMESTRE'!O27</f>
        <v>81</v>
      </c>
      <c r="P27" s="7">
        <f>'1ER SEMESTRE'!O27+'2DO SEMESTRE'!P27</f>
        <v>33</v>
      </c>
      <c r="Q27" s="7">
        <f>'1ER SEMESTRE'!P27+'2DO SEMESTRE'!Q27</f>
        <v>50</v>
      </c>
      <c r="R27" s="7">
        <f>'1ER SEMESTRE'!Q27+'2DO SEMESTRE'!R27</f>
        <v>13</v>
      </c>
      <c r="S27" s="7">
        <f>'1ER SEMESTRE'!R27+'2DO SEMESTRE'!S27</f>
        <v>0</v>
      </c>
      <c r="T27" s="7">
        <f>'1ER SEMESTRE'!S27+'2DO SEMESTRE'!T27</f>
        <v>0</v>
      </c>
      <c r="U27" s="7">
        <f>'1ER SEMESTRE'!T27+'2DO SEMESTRE'!U27</f>
        <v>7</v>
      </c>
      <c r="V27" s="7">
        <f>'1ER SEMESTRE'!U27+'2DO SEMESTRE'!V27</f>
        <v>4</v>
      </c>
      <c r="W27" s="47">
        <f t="shared" ref="W27:X40" si="3">(E27+G27+I27+K27+M27+O27+Q27+S27+U27)</f>
        <v>498</v>
      </c>
      <c r="X27" s="47">
        <f>(F27+H27+J27+L27+N27+P27+R27+T27+V27)</f>
        <v>110</v>
      </c>
      <c r="Y27" s="15"/>
      <c r="Z27" s="15"/>
      <c r="AA27" s="39"/>
      <c r="AB27" s="117"/>
      <c r="AC27" s="26"/>
      <c r="AD27" s="46">
        <f>(X27/W27)</f>
        <v>0.22088353413654618</v>
      </c>
    </row>
    <row r="28" spans="2:31" ht="15.95" customHeight="1">
      <c r="B28" s="116"/>
      <c r="C28" s="24"/>
      <c r="D28" s="53" t="s">
        <v>11</v>
      </c>
      <c r="E28" s="8">
        <f t="shared" si="2"/>
        <v>281</v>
      </c>
      <c r="F28" s="8">
        <f t="shared" si="2"/>
        <v>184</v>
      </c>
      <c r="G28" s="7">
        <f>'1ER SEMESTRE'!F28+'2DO SEMESTRE'!G28</f>
        <v>60</v>
      </c>
      <c r="H28" s="7">
        <f>'1ER SEMESTRE'!G28+'2DO SEMESTRE'!H28</f>
        <v>36</v>
      </c>
      <c r="I28" s="7">
        <f>'1ER SEMESTRE'!H28+'2DO SEMESTRE'!I28</f>
        <v>33</v>
      </c>
      <c r="J28" s="7">
        <f>'1ER SEMESTRE'!I28+'2DO SEMESTRE'!J28</f>
        <v>13</v>
      </c>
      <c r="K28" s="7">
        <f>'1ER SEMESTRE'!J28+'2DO SEMESTRE'!K28</f>
        <v>7</v>
      </c>
      <c r="L28" s="7">
        <f>'1ER SEMESTRE'!K28+'2DO SEMESTRE'!L28</f>
        <v>4</v>
      </c>
      <c r="M28" s="7">
        <f>'1ER SEMESTRE'!L28+'2DO SEMESTRE'!M28</f>
        <v>4</v>
      </c>
      <c r="N28" s="7">
        <f>'1ER SEMESTRE'!M28+'2DO SEMESTRE'!N28</f>
        <v>1</v>
      </c>
      <c r="O28" s="7">
        <f>'1ER SEMESTRE'!N28+'2DO SEMESTRE'!O28</f>
        <v>15</v>
      </c>
      <c r="P28" s="7">
        <f>'1ER SEMESTRE'!O28+'2DO SEMESTRE'!P28</f>
        <v>4</v>
      </c>
      <c r="Q28" s="7">
        <f>'1ER SEMESTRE'!P28+'2DO SEMESTRE'!Q28</f>
        <v>7</v>
      </c>
      <c r="R28" s="7">
        <f>'1ER SEMESTRE'!Q28+'2DO SEMESTRE'!R28</f>
        <v>4</v>
      </c>
      <c r="S28" s="7">
        <f>'1ER SEMESTRE'!R28+'2DO SEMESTRE'!S28</f>
        <v>3</v>
      </c>
      <c r="T28" s="7">
        <f>'1ER SEMESTRE'!S28+'2DO SEMESTRE'!T28</f>
        <v>3</v>
      </c>
      <c r="U28" s="7">
        <f>'1ER SEMESTRE'!T28+'2DO SEMESTRE'!U28</f>
        <v>5</v>
      </c>
      <c r="V28" s="7">
        <f>'1ER SEMESTRE'!U28+'2DO SEMESTRE'!V28</f>
        <v>4</v>
      </c>
      <c r="W28" s="47">
        <f t="shared" si="3"/>
        <v>415</v>
      </c>
      <c r="X28" s="47">
        <f>(F28+H28+J28+L28+N28+P28+R28+T28+V28)</f>
        <v>253</v>
      </c>
      <c r="Y28" s="12"/>
      <c r="Z28" s="12"/>
      <c r="AA28" s="39"/>
      <c r="AB28" s="117"/>
      <c r="AC28" s="26"/>
      <c r="AD28" s="46">
        <f t="shared" ref="AD28:AD40" si="4">(X28/W28)</f>
        <v>0.60963855421686752</v>
      </c>
    </row>
    <row r="29" spans="2:31" ht="15.95" customHeight="1">
      <c r="B29" s="116"/>
      <c r="C29" s="24"/>
      <c r="D29" s="53" t="s">
        <v>14</v>
      </c>
      <c r="E29" s="8">
        <f t="shared" si="2"/>
        <v>375</v>
      </c>
      <c r="F29" s="8">
        <f t="shared" si="2"/>
        <v>344</v>
      </c>
      <c r="G29" s="7">
        <f>'1ER SEMESTRE'!F29+'2DO SEMESTRE'!G29</f>
        <v>48</v>
      </c>
      <c r="H29" s="7">
        <f>'1ER SEMESTRE'!G29+'2DO SEMESTRE'!H29</f>
        <v>39</v>
      </c>
      <c r="I29" s="7">
        <f>'1ER SEMESTRE'!H29+'2DO SEMESTRE'!I29</f>
        <v>29</v>
      </c>
      <c r="J29" s="7">
        <f>'1ER SEMESTRE'!I29+'2DO SEMESTRE'!J29</f>
        <v>29</v>
      </c>
      <c r="K29" s="7">
        <f>'1ER SEMESTRE'!J29+'2DO SEMESTRE'!K29</f>
        <v>21</v>
      </c>
      <c r="L29" s="7">
        <f>'1ER SEMESTRE'!K29+'2DO SEMESTRE'!L29</f>
        <v>19</v>
      </c>
      <c r="M29" s="7">
        <f>'1ER SEMESTRE'!L29+'2DO SEMESTRE'!M29</f>
        <v>16</v>
      </c>
      <c r="N29" s="7">
        <f>'1ER SEMESTRE'!M29+'2DO SEMESTRE'!N29</f>
        <v>14</v>
      </c>
      <c r="O29" s="7">
        <f>'1ER SEMESTRE'!N29+'2DO SEMESTRE'!O29</f>
        <v>31</v>
      </c>
      <c r="P29" s="7">
        <f>'1ER SEMESTRE'!O29+'2DO SEMESTRE'!P29</f>
        <v>26</v>
      </c>
      <c r="Q29" s="7">
        <f>'1ER SEMESTRE'!P29+'2DO SEMESTRE'!Q29</f>
        <v>10</v>
      </c>
      <c r="R29" s="7">
        <f>'1ER SEMESTRE'!Q29+'2DO SEMESTRE'!R29</f>
        <v>5</v>
      </c>
      <c r="S29" s="7">
        <f>'1ER SEMESTRE'!R29+'2DO SEMESTRE'!S29</f>
        <v>6</v>
      </c>
      <c r="T29" s="7">
        <f>'1ER SEMESTRE'!S29+'2DO SEMESTRE'!T29</f>
        <v>5</v>
      </c>
      <c r="U29" s="7">
        <f>'1ER SEMESTRE'!T29+'2DO SEMESTRE'!U29</f>
        <v>15</v>
      </c>
      <c r="V29" s="7">
        <f>'1ER SEMESTRE'!U29+'2DO SEMESTRE'!V29</f>
        <v>14</v>
      </c>
      <c r="W29" s="47">
        <f t="shared" si="3"/>
        <v>551</v>
      </c>
      <c r="X29" s="47">
        <f t="shared" si="3"/>
        <v>495</v>
      </c>
      <c r="Y29" s="15"/>
      <c r="Z29" s="15"/>
      <c r="AA29" s="39"/>
      <c r="AB29" s="117"/>
      <c r="AC29" s="26"/>
      <c r="AD29" s="46">
        <f t="shared" si="4"/>
        <v>0.89836660617059894</v>
      </c>
      <c r="AE29" s="25"/>
    </row>
    <row r="30" spans="2:31" ht="15.95" customHeight="1">
      <c r="B30" s="116"/>
      <c r="C30" s="24"/>
      <c r="D30" s="54" t="s">
        <v>38</v>
      </c>
      <c r="E30" s="8">
        <f t="shared" si="2"/>
        <v>214</v>
      </c>
      <c r="F30" s="8">
        <f t="shared" si="2"/>
        <v>80</v>
      </c>
      <c r="G30" s="7">
        <f>'1ER SEMESTRE'!F30+'2DO SEMESTRE'!G30</f>
        <v>41</v>
      </c>
      <c r="H30" s="7">
        <f>'1ER SEMESTRE'!G30+'2DO SEMESTRE'!H30</f>
        <v>15</v>
      </c>
      <c r="I30" s="7">
        <f>'1ER SEMESTRE'!H30+'2DO SEMESTRE'!I30</f>
        <v>18</v>
      </c>
      <c r="J30" s="7">
        <f>'1ER SEMESTRE'!I30+'2DO SEMESTRE'!J30</f>
        <v>8</v>
      </c>
      <c r="K30" s="7">
        <f>'1ER SEMESTRE'!J30+'2DO SEMESTRE'!K30</f>
        <v>13</v>
      </c>
      <c r="L30" s="7">
        <f>'1ER SEMESTRE'!K30+'2DO SEMESTRE'!L30</f>
        <v>3</v>
      </c>
      <c r="M30" s="7">
        <f>'1ER SEMESTRE'!L30+'2DO SEMESTRE'!M30</f>
        <v>2</v>
      </c>
      <c r="N30" s="7">
        <f>'1ER SEMESTRE'!M30+'2DO SEMESTRE'!N30</f>
        <v>0</v>
      </c>
      <c r="O30" s="7">
        <f>'1ER SEMESTRE'!N30+'2DO SEMESTRE'!O30</f>
        <v>13</v>
      </c>
      <c r="P30" s="7">
        <f>'1ER SEMESTRE'!O30+'2DO SEMESTRE'!P30</f>
        <v>2</v>
      </c>
      <c r="Q30" s="7">
        <f>'1ER SEMESTRE'!P30+'2DO SEMESTRE'!Q30</f>
        <v>3</v>
      </c>
      <c r="R30" s="7">
        <f>'1ER SEMESTRE'!Q30+'2DO SEMESTRE'!R30</f>
        <v>1</v>
      </c>
      <c r="S30" s="7">
        <f>'1ER SEMESTRE'!R30+'2DO SEMESTRE'!S30</f>
        <v>1</v>
      </c>
      <c r="T30" s="7">
        <f>'1ER SEMESTRE'!S30+'2DO SEMESTRE'!T30</f>
        <v>0</v>
      </c>
      <c r="U30" s="7">
        <f>'1ER SEMESTRE'!T30+'2DO SEMESTRE'!U30</f>
        <v>7</v>
      </c>
      <c r="V30" s="7">
        <f>'1ER SEMESTRE'!U30+'2DO SEMESTRE'!V30</f>
        <v>7</v>
      </c>
      <c r="W30" s="48">
        <f>(E30+G30+I30+K30+M30+O30+Q30+S30+U30)</f>
        <v>312</v>
      </c>
      <c r="X30" s="48">
        <f t="shared" si="3"/>
        <v>116</v>
      </c>
      <c r="Y30" s="15"/>
      <c r="Z30" s="15"/>
      <c r="AA30" s="39"/>
      <c r="AB30" s="117"/>
      <c r="AC30" s="26"/>
      <c r="AD30" s="46">
        <f t="shared" si="4"/>
        <v>0.37179487179487181</v>
      </c>
      <c r="AE30" s="25"/>
    </row>
    <row r="31" spans="2:31" ht="15.95" customHeight="1">
      <c r="B31" s="116"/>
      <c r="C31" s="24"/>
      <c r="D31" s="53" t="s">
        <v>12</v>
      </c>
      <c r="E31" s="8">
        <f t="shared" si="2"/>
        <v>734</v>
      </c>
      <c r="F31" s="8">
        <f t="shared" si="2"/>
        <v>386</v>
      </c>
      <c r="G31" s="7">
        <f>'1ER SEMESTRE'!F31+'2DO SEMESTRE'!G31</f>
        <v>108</v>
      </c>
      <c r="H31" s="7">
        <f>'1ER SEMESTRE'!G31+'2DO SEMESTRE'!H31</f>
        <v>45</v>
      </c>
      <c r="I31" s="7">
        <f>'1ER SEMESTRE'!H31+'2DO SEMESTRE'!I31</f>
        <v>114</v>
      </c>
      <c r="J31" s="7">
        <f>'1ER SEMESTRE'!I31+'2DO SEMESTRE'!J31</f>
        <v>43</v>
      </c>
      <c r="K31" s="7">
        <f>'1ER SEMESTRE'!J31+'2DO SEMESTRE'!K31</f>
        <v>11</v>
      </c>
      <c r="L31" s="7">
        <f>'1ER SEMESTRE'!K31+'2DO SEMESTRE'!L31</f>
        <v>5</v>
      </c>
      <c r="M31" s="7">
        <f>'1ER SEMESTRE'!L31+'2DO SEMESTRE'!M31</f>
        <v>14</v>
      </c>
      <c r="N31" s="7">
        <f>'1ER SEMESTRE'!M31+'2DO SEMESTRE'!N31</f>
        <v>6</v>
      </c>
      <c r="O31" s="7">
        <f>'1ER SEMESTRE'!N31+'2DO SEMESTRE'!O31</f>
        <v>28</v>
      </c>
      <c r="P31" s="7">
        <f>'1ER SEMESTRE'!O31+'2DO SEMESTRE'!P31</f>
        <v>13</v>
      </c>
      <c r="Q31" s="7">
        <f>'1ER SEMESTRE'!P31+'2DO SEMESTRE'!Q31</f>
        <v>25</v>
      </c>
      <c r="R31" s="7">
        <f>'1ER SEMESTRE'!Q31+'2DO SEMESTRE'!R31</f>
        <v>6</v>
      </c>
      <c r="S31" s="7">
        <f>'1ER SEMESTRE'!R31+'2DO SEMESTRE'!S31</f>
        <v>3</v>
      </c>
      <c r="T31" s="7">
        <f>'1ER SEMESTRE'!S31+'2DO SEMESTRE'!T31</f>
        <v>1</v>
      </c>
      <c r="U31" s="7">
        <f>'1ER SEMESTRE'!T31+'2DO SEMESTRE'!U31</f>
        <v>17</v>
      </c>
      <c r="V31" s="7">
        <f>'1ER SEMESTRE'!U31+'2DO SEMESTRE'!V31</f>
        <v>7</v>
      </c>
      <c r="W31" s="47">
        <f>(E31+G31+I31+K31+M31+O31+Q31+S31+U31)</f>
        <v>1054</v>
      </c>
      <c r="X31" s="47">
        <f>(F31+H31+J31+L31+N31+P31+R31+T31+V31)</f>
        <v>512</v>
      </c>
      <c r="Y31" s="15"/>
      <c r="Z31" s="15"/>
      <c r="AA31" s="39"/>
      <c r="AB31" s="117"/>
      <c r="AC31" s="26"/>
      <c r="AD31" s="46">
        <f t="shared" si="4"/>
        <v>0.48576850094876661</v>
      </c>
      <c r="AE31" s="25"/>
    </row>
    <row r="32" spans="2:31" ht="15.95" customHeight="1">
      <c r="B32" s="116"/>
      <c r="C32" s="24"/>
      <c r="D32" s="53" t="s">
        <v>13</v>
      </c>
      <c r="E32" s="8">
        <f t="shared" si="2"/>
        <v>629</v>
      </c>
      <c r="F32" s="8">
        <f t="shared" si="2"/>
        <v>214</v>
      </c>
      <c r="G32" s="7">
        <f>'1ER SEMESTRE'!F32+'2DO SEMESTRE'!G32</f>
        <v>77</v>
      </c>
      <c r="H32" s="7">
        <f>'1ER SEMESTRE'!G32+'2DO SEMESTRE'!H32</f>
        <v>21</v>
      </c>
      <c r="I32" s="7">
        <f>'1ER SEMESTRE'!H32+'2DO SEMESTRE'!I32</f>
        <v>61</v>
      </c>
      <c r="J32" s="7">
        <f>'1ER SEMESTRE'!I32+'2DO SEMESTRE'!J32</f>
        <v>12</v>
      </c>
      <c r="K32" s="7">
        <f>'1ER SEMESTRE'!J32+'2DO SEMESTRE'!K32</f>
        <v>10</v>
      </c>
      <c r="L32" s="7">
        <f>'1ER SEMESTRE'!K32+'2DO SEMESTRE'!L32</f>
        <v>2</v>
      </c>
      <c r="M32" s="7">
        <f>'1ER SEMESTRE'!L32+'2DO SEMESTRE'!M32</f>
        <v>12</v>
      </c>
      <c r="N32" s="7">
        <f>'1ER SEMESTRE'!M32+'2DO SEMESTRE'!N32</f>
        <v>8</v>
      </c>
      <c r="O32" s="7">
        <f>'1ER SEMESTRE'!N32+'2DO SEMESTRE'!O32</f>
        <v>40</v>
      </c>
      <c r="P32" s="7">
        <f>'1ER SEMESTRE'!O32+'2DO SEMESTRE'!P32</f>
        <v>4</v>
      </c>
      <c r="Q32" s="7">
        <f>'1ER SEMESTRE'!P32+'2DO SEMESTRE'!Q32</f>
        <v>13</v>
      </c>
      <c r="R32" s="7">
        <f>'1ER SEMESTRE'!Q32+'2DO SEMESTRE'!R32</f>
        <v>2</v>
      </c>
      <c r="S32" s="7">
        <f>'1ER SEMESTRE'!R32+'2DO SEMESTRE'!S32</f>
        <v>4</v>
      </c>
      <c r="T32" s="7">
        <f>'1ER SEMESTRE'!S32+'2DO SEMESTRE'!T32</f>
        <v>3</v>
      </c>
      <c r="U32" s="7">
        <f>'1ER SEMESTRE'!T32+'2DO SEMESTRE'!U32</f>
        <v>3</v>
      </c>
      <c r="V32" s="7">
        <f>'1ER SEMESTRE'!U32+'2DO SEMESTRE'!V32</f>
        <v>0</v>
      </c>
      <c r="W32" s="47">
        <f>(E32+G32+I32+K32+M32+O32+Q32+S32+U32)</f>
        <v>849</v>
      </c>
      <c r="X32" s="47">
        <f>(F32+H32+J32+L32+N32+P32+R32+T32+V32)</f>
        <v>266</v>
      </c>
      <c r="Y32" s="15"/>
      <c r="Z32" s="15"/>
      <c r="AA32" s="39"/>
      <c r="AB32" s="117"/>
      <c r="AC32" s="26"/>
      <c r="AD32" s="46">
        <f t="shared" si="4"/>
        <v>0.31330977620730271</v>
      </c>
      <c r="AE32" s="25"/>
    </row>
    <row r="33" spans="2:31" ht="15.95" customHeight="1">
      <c r="B33" s="116"/>
      <c r="C33" s="24"/>
      <c r="D33" s="53" t="s">
        <v>15</v>
      </c>
      <c r="E33" s="8">
        <f t="shared" si="2"/>
        <v>1269</v>
      </c>
      <c r="F33" s="8">
        <f t="shared" si="2"/>
        <v>1190</v>
      </c>
      <c r="G33" s="7">
        <f>'1ER SEMESTRE'!F33+'2DO SEMESTRE'!G33</f>
        <v>183</v>
      </c>
      <c r="H33" s="7">
        <f>'1ER SEMESTRE'!G33+'2DO SEMESTRE'!H33</f>
        <v>166</v>
      </c>
      <c r="I33" s="7">
        <f>'1ER SEMESTRE'!H33+'2DO SEMESTRE'!I33</f>
        <v>131</v>
      </c>
      <c r="J33" s="7">
        <f>'1ER SEMESTRE'!I33+'2DO SEMESTRE'!J33</f>
        <v>122</v>
      </c>
      <c r="K33" s="7">
        <f>'1ER SEMESTRE'!J33+'2DO SEMESTRE'!K33</f>
        <v>12</v>
      </c>
      <c r="L33" s="7">
        <f>'1ER SEMESTRE'!K33+'2DO SEMESTRE'!L33</f>
        <v>11</v>
      </c>
      <c r="M33" s="7">
        <f>'1ER SEMESTRE'!L33+'2DO SEMESTRE'!M33</f>
        <v>55</v>
      </c>
      <c r="N33" s="7">
        <f>'1ER SEMESTRE'!M33+'2DO SEMESTRE'!N33</f>
        <v>52</v>
      </c>
      <c r="O33" s="7">
        <f>'1ER SEMESTRE'!N33+'2DO SEMESTRE'!O33</f>
        <v>144</v>
      </c>
      <c r="P33" s="7">
        <f>'1ER SEMESTRE'!O33+'2DO SEMESTRE'!P33</f>
        <v>137</v>
      </c>
      <c r="Q33" s="7">
        <f>'1ER SEMESTRE'!P33+'2DO SEMESTRE'!Q33</f>
        <v>55</v>
      </c>
      <c r="R33" s="7">
        <f>'1ER SEMESTRE'!Q33+'2DO SEMESTRE'!R33</f>
        <v>54</v>
      </c>
      <c r="S33" s="7">
        <f>'1ER SEMESTRE'!R33+'2DO SEMESTRE'!S33</f>
        <v>8</v>
      </c>
      <c r="T33" s="7">
        <f>'1ER SEMESTRE'!S33+'2DO SEMESTRE'!T33</f>
        <v>8</v>
      </c>
      <c r="U33" s="7">
        <f>'1ER SEMESTRE'!T33+'2DO SEMESTRE'!U33</f>
        <v>17</v>
      </c>
      <c r="V33" s="7">
        <f>'1ER SEMESTRE'!U33+'2DO SEMESTRE'!V33</f>
        <v>17</v>
      </c>
      <c r="W33" s="47">
        <f t="shared" si="3"/>
        <v>1874</v>
      </c>
      <c r="X33" s="48">
        <f t="shared" si="3"/>
        <v>1757</v>
      </c>
      <c r="Y33" s="15"/>
      <c r="Z33" s="15"/>
      <c r="AA33" s="39"/>
      <c r="AB33" s="117"/>
      <c r="AC33" s="26"/>
      <c r="AD33" s="46">
        <f t="shared" si="4"/>
        <v>0.93756670224119532</v>
      </c>
      <c r="AE33" s="27"/>
    </row>
    <row r="34" spans="2:31" ht="15.95" customHeight="1">
      <c r="B34" s="116"/>
      <c r="C34" s="24"/>
      <c r="D34" s="53" t="s">
        <v>16</v>
      </c>
      <c r="E34" s="8">
        <f t="shared" si="2"/>
        <v>773</v>
      </c>
      <c r="F34" s="8">
        <f t="shared" si="2"/>
        <v>364</v>
      </c>
      <c r="G34" s="7">
        <f>'1ER SEMESTRE'!F34+'2DO SEMESTRE'!G34</f>
        <v>115</v>
      </c>
      <c r="H34" s="7">
        <f>'1ER SEMESTRE'!G34+'2DO SEMESTRE'!H34</f>
        <v>37</v>
      </c>
      <c r="I34" s="7">
        <f>'1ER SEMESTRE'!H34+'2DO SEMESTRE'!I34</f>
        <v>64</v>
      </c>
      <c r="J34" s="7">
        <f>'1ER SEMESTRE'!I34+'2DO SEMESTRE'!J34</f>
        <v>28</v>
      </c>
      <c r="K34" s="7">
        <f>'1ER SEMESTRE'!J34+'2DO SEMESTRE'!K34</f>
        <v>20</v>
      </c>
      <c r="L34" s="7">
        <f>'1ER SEMESTRE'!K34+'2DO SEMESTRE'!L34</f>
        <v>4</v>
      </c>
      <c r="M34" s="7">
        <f>'1ER SEMESTRE'!L34+'2DO SEMESTRE'!M34</f>
        <v>15</v>
      </c>
      <c r="N34" s="7">
        <f>'1ER SEMESTRE'!M34+'2DO SEMESTRE'!N34</f>
        <v>6</v>
      </c>
      <c r="O34" s="7">
        <f>'1ER SEMESTRE'!N34+'2DO SEMESTRE'!O34</f>
        <v>27</v>
      </c>
      <c r="P34" s="7">
        <f>'1ER SEMESTRE'!O34+'2DO SEMESTRE'!P34</f>
        <v>8</v>
      </c>
      <c r="Q34" s="7">
        <f>'1ER SEMESTRE'!P34+'2DO SEMESTRE'!Q34</f>
        <v>14</v>
      </c>
      <c r="R34" s="7">
        <f>'1ER SEMESTRE'!Q34+'2DO SEMESTRE'!R34</f>
        <v>7</v>
      </c>
      <c r="S34" s="7">
        <f>'1ER SEMESTRE'!R34+'2DO SEMESTRE'!S34</f>
        <v>14</v>
      </c>
      <c r="T34" s="7">
        <f>'1ER SEMESTRE'!S34+'2DO SEMESTRE'!T34</f>
        <v>7</v>
      </c>
      <c r="U34" s="7">
        <f>'1ER SEMESTRE'!T34+'2DO SEMESTRE'!U34</f>
        <v>16</v>
      </c>
      <c r="V34" s="7">
        <f>'1ER SEMESTRE'!U34+'2DO SEMESTRE'!V34</f>
        <v>12</v>
      </c>
      <c r="W34" s="47">
        <f t="shared" si="3"/>
        <v>1058</v>
      </c>
      <c r="X34" s="47">
        <f t="shared" si="3"/>
        <v>473</v>
      </c>
      <c r="Y34" s="15"/>
      <c r="Z34" s="15"/>
      <c r="AA34" s="39"/>
      <c r="AB34" s="117"/>
      <c r="AC34" s="26"/>
      <c r="AD34" s="46">
        <f t="shared" si="4"/>
        <v>0.44706994328922495</v>
      </c>
    </row>
    <row r="35" spans="2:31" ht="15.95" customHeight="1">
      <c r="B35" s="116"/>
      <c r="C35" s="24"/>
      <c r="D35" s="53" t="s">
        <v>17</v>
      </c>
      <c r="E35" s="8">
        <f t="shared" si="2"/>
        <v>272</v>
      </c>
      <c r="F35" s="8">
        <f t="shared" si="2"/>
        <v>138</v>
      </c>
      <c r="G35" s="7">
        <f>'1ER SEMESTRE'!F35+'2DO SEMESTRE'!G35</f>
        <v>50</v>
      </c>
      <c r="H35" s="7">
        <f>'1ER SEMESTRE'!G35+'2DO SEMESTRE'!H35</f>
        <v>9</v>
      </c>
      <c r="I35" s="7">
        <f>'1ER SEMESTRE'!H35+'2DO SEMESTRE'!I35</f>
        <v>21</v>
      </c>
      <c r="J35" s="7">
        <f>'1ER SEMESTRE'!I35+'2DO SEMESTRE'!J35</f>
        <v>5</v>
      </c>
      <c r="K35" s="7">
        <f>'1ER SEMESTRE'!J35+'2DO SEMESTRE'!K35</f>
        <v>2</v>
      </c>
      <c r="L35" s="7">
        <f>'1ER SEMESTRE'!K35+'2DO SEMESTRE'!L35</f>
        <v>0</v>
      </c>
      <c r="M35" s="7">
        <f>'1ER SEMESTRE'!L35+'2DO SEMESTRE'!M35</f>
        <v>3</v>
      </c>
      <c r="N35" s="7">
        <f>'1ER SEMESTRE'!M35+'2DO SEMESTRE'!N35</f>
        <v>3</v>
      </c>
      <c r="O35" s="7">
        <f>'1ER SEMESTRE'!N35+'2DO SEMESTRE'!O35</f>
        <v>6</v>
      </c>
      <c r="P35" s="7">
        <f>'1ER SEMESTRE'!O35+'2DO SEMESTRE'!P35</f>
        <v>3</v>
      </c>
      <c r="Q35" s="7">
        <f>'1ER SEMESTRE'!P35+'2DO SEMESTRE'!Q35</f>
        <v>1</v>
      </c>
      <c r="R35" s="7">
        <f>'1ER SEMESTRE'!Q35+'2DO SEMESTRE'!R35</f>
        <v>0</v>
      </c>
      <c r="S35" s="7">
        <f>'1ER SEMESTRE'!R35+'2DO SEMESTRE'!S35</f>
        <v>0</v>
      </c>
      <c r="T35" s="7">
        <f>'1ER SEMESTRE'!S35+'2DO SEMESTRE'!T35</f>
        <v>0</v>
      </c>
      <c r="U35" s="7">
        <f>'1ER SEMESTRE'!T35+'2DO SEMESTRE'!U35</f>
        <v>3</v>
      </c>
      <c r="V35" s="7">
        <f>'1ER SEMESTRE'!U35+'2DO SEMESTRE'!V35</f>
        <v>1</v>
      </c>
      <c r="W35" s="48">
        <f t="shared" si="3"/>
        <v>358</v>
      </c>
      <c r="X35" s="48">
        <f t="shared" si="3"/>
        <v>159</v>
      </c>
      <c r="Y35" s="13"/>
      <c r="Z35" s="13"/>
      <c r="AA35" s="39"/>
      <c r="AB35" s="117"/>
      <c r="AC35" s="26"/>
      <c r="AD35" s="46">
        <f t="shared" si="4"/>
        <v>0.44413407821229051</v>
      </c>
    </row>
    <row r="36" spans="2:31" ht="15.95" customHeight="1">
      <c r="B36" s="116"/>
      <c r="C36" s="24"/>
      <c r="D36" s="53" t="s">
        <v>18</v>
      </c>
      <c r="E36" s="8">
        <f t="shared" si="2"/>
        <v>763</v>
      </c>
      <c r="F36" s="8">
        <f t="shared" si="2"/>
        <v>136</v>
      </c>
      <c r="G36" s="7">
        <f>'1ER SEMESTRE'!F36+'2DO SEMESTRE'!G36</f>
        <v>176</v>
      </c>
      <c r="H36" s="7">
        <f>'1ER SEMESTRE'!G36+'2DO SEMESTRE'!H36</f>
        <v>28</v>
      </c>
      <c r="I36" s="7">
        <f>'1ER SEMESTRE'!H36+'2DO SEMESTRE'!I36</f>
        <v>58</v>
      </c>
      <c r="J36" s="7">
        <f>'1ER SEMESTRE'!I36+'2DO SEMESTRE'!J36</f>
        <v>9</v>
      </c>
      <c r="K36" s="7">
        <f>'1ER SEMESTRE'!J36+'2DO SEMESTRE'!K36</f>
        <v>26</v>
      </c>
      <c r="L36" s="7">
        <f>'1ER SEMESTRE'!K36+'2DO SEMESTRE'!L36</f>
        <v>2</v>
      </c>
      <c r="M36" s="7">
        <f>'1ER SEMESTRE'!L36+'2DO SEMESTRE'!M36</f>
        <v>0</v>
      </c>
      <c r="N36" s="7">
        <f>'1ER SEMESTRE'!M36+'2DO SEMESTRE'!N36</f>
        <v>0</v>
      </c>
      <c r="O36" s="7">
        <f>'1ER SEMESTRE'!N36+'2DO SEMESTRE'!O36</f>
        <v>24</v>
      </c>
      <c r="P36" s="7">
        <f>'1ER SEMESTRE'!O36+'2DO SEMESTRE'!P36</f>
        <v>4</v>
      </c>
      <c r="Q36" s="7">
        <f>'1ER SEMESTRE'!P36+'2DO SEMESTRE'!Q36</f>
        <v>2</v>
      </c>
      <c r="R36" s="7">
        <f>'1ER SEMESTRE'!Q36+'2DO SEMESTRE'!R36</f>
        <v>0</v>
      </c>
      <c r="S36" s="7">
        <f>'1ER SEMESTRE'!R36+'2DO SEMESTRE'!S36</f>
        <v>4</v>
      </c>
      <c r="T36" s="7">
        <f>'1ER SEMESTRE'!S36+'2DO SEMESTRE'!T36</f>
        <v>1</v>
      </c>
      <c r="U36" s="7">
        <f>'1ER SEMESTRE'!T36+'2DO SEMESTRE'!U36</f>
        <v>12</v>
      </c>
      <c r="V36" s="7">
        <f>'1ER SEMESTRE'!U36+'2DO SEMESTRE'!V36</f>
        <v>4</v>
      </c>
      <c r="W36" s="48">
        <f t="shared" si="3"/>
        <v>1065</v>
      </c>
      <c r="X36" s="48">
        <f t="shared" si="3"/>
        <v>184</v>
      </c>
      <c r="Y36" s="13"/>
      <c r="Z36" s="13"/>
      <c r="AA36" s="39"/>
      <c r="AB36" s="117"/>
      <c r="AC36" s="26"/>
      <c r="AD36" s="46">
        <f t="shared" si="4"/>
        <v>0.17276995305164319</v>
      </c>
    </row>
    <row r="37" spans="2:31" ht="15.95" customHeight="1">
      <c r="B37" s="116"/>
      <c r="C37" s="24"/>
      <c r="D37" s="53" t="s">
        <v>19</v>
      </c>
      <c r="E37" s="8">
        <f t="shared" si="2"/>
        <v>425</v>
      </c>
      <c r="F37" s="8">
        <f t="shared" si="2"/>
        <v>8</v>
      </c>
      <c r="G37" s="7">
        <f>'1ER SEMESTRE'!F37+'2DO SEMESTRE'!G37</f>
        <v>18</v>
      </c>
      <c r="H37" s="7">
        <f>'1ER SEMESTRE'!G37+'2DO SEMESTRE'!H37</f>
        <v>4</v>
      </c>
      <c r="I37" s="7">
        <f>'1ER SEMESTRE'!H37+'2DO SEMESTRE'!I37</f>
        <v>12</v>
      </c>
      <c r="J37" s="7">
        <f>'1ER SEMESTRE'!I37+'2DO SEMESTRE'!J37</f>
        <v>3</v>
      </c>
      <c r="K37" s="7">
        <f>'1ER SEMESTRE'!J37+'2DO SEMESTRE'!K37</f>
        <v>4</v>
      </c>
      <c r="L37" s="7">
        <f>'1ER SEMESTRE'!K37+'2DO SEMESTRE'!L37</f>
        <v>1</v>
      </c>
      <c r="M37" s="7">
        <f>'1ER SEMESTRE'!L37+'2DO SEMESTRE'!M37</f>
        <v>1</v>
      </c>
      <c r="N37" s="7">
        <f>'1ER SEMESTRE'!M37+'2DO SEMESTRE'!N37</f>
        <v>1</v>
      </c>
      <c r="O37" s="7">
        <f>'1ER SEMESTRE'!N37+'2DO SEMESTRE'!O37</f>
        <v>6</v>
      </c>
      <c r="P37" s="7">
        <f>'1ER SEMESTRE'!O37+'2DO SEMESTRE'!P37</f>
        <v>0</v>
      </c>
      <c r="Q37" s="7">
        <f>'1ER SEMESTRE'!P37+'2DO SEMESTRE'!Q37</f>
        <v>1</v>
      </c>
      <c r="R37" s="7">
        <f>'1ER SEMESTRE'!Q37+'2DO SEMESTRE'!R37</f>
        <v>1</v>
      </c>
      <c r="S37" s="7">
        <f>'1ER SEMESTRE'!R37+'2DO SEMESTRE'!S37</f>
        <v>1</v>
      </c>
      <c r="T37" s="7">
        <f>'1ER SEMESTRE'!S37+'2DO SEMESTRE'!T37</f>
        <v>0</v>
      </c>
      <c r="U37" s="7">
        <f>'1ER SEMESTRE'!T37+'2DO SEMESTRE'!U37</f>
        <v>1</v>
      </c>
      <c r="V37" s="7">
        <f>'1ER SEMESTRE'!U37+'2DO SEMESTRE'!V37</f>
        <v>0</v>
      </c>
      <c r="W37" s="47">
        <f t="shared" si="3"/>
        <v>469</v>
      </c>
      <c r="X37" s="47">
        <f t="shared" si="3"/>
        <v>18</v>
      </c>
      <c r="Y37" s="14"/>
      <c r="Z37" s="14"/>
      <c r="AA37" s="39"/>
      <c r="AB37" s="117"/>
      <c r="AC37" s="26"/>
      <c r="AD37" s="46">
        <f t="shared" si="4"/>
        <v>3.8379530916844352E-2</v>
      </c>
    </row>
    <row r="38" spans="2:31" ht="15.95" customHeight="1">
      <c r="B38" s="116"/>
      <c r="C38" s="24"/>
      <c r="D38" s="53" t="s">
        <v>20</v>
      </c>
      <c r="E38" s="8">
        <f t="shared" si="2"/>
        <v>39</v>
      </c>
      <c r="F38" s="8">
        <f t="shared" si="2"/>
        <v>1</v>
      </c>
      <c r="G38" s="7">
        <f>'1ER SEMESTRE'!F38+'2DO SEMESTRE'!G38</f>
        <v>22</v>
      </c>
      <c r="H38" s="7">
        <f>'1ER SEMESTRE'!G38+'2DO SEMESTRE'!H38</f>
        <v>5</v>
      </c>
      <c r="I38" s="7">
        <f>'1ER SEMESTRE'!H38+'2DO SEMESTRE'!I38</f>
        <v>3</v>
      </c>
      <c r="J38" s="7">
        <f>'1ER SEMESTRE'!I38+'2DO SEMESTRE'!J38</f>
        <v>1</v>
      </c>
      <c r="K38" s="7">
        <f>'1ER SEMESTRE'!J38+'2DO SEMESTRE'!K38</f>
        <v>3</v>
      </c>
      <c r="L38" s="7">
        <f>'1ER SEMESTRE'!K38+'2DO SEMESTRE'!L38</f>
        <v>2</v>
      </c>
      <c r="M38" s="7">
        <f>'1ER SEMESTRE'!L38+'2DO SEMESTRE'!M38</f>
        <v>0</v>
      </c>
      <c r="N38" s="7">
        <f>'1ER SEMESTRE'!M38+'2DO SEMESTRE'!N38</f>
        <v>0</v>
      </c>
      <c r="O38" s="7">
        <f>'1ER SEMESTRE'!N38+'2DO SEMESTRE'!O38</f>
        <v>4</v>
      </c>
      <c r="P38" s="7">
        <f>'1ER SEMESTRE'!O38+'2DO SEMESTRE'!P38</f>
        <v>1</v>
      </c>
      <c r="Q38" s="7">
        <f>'1ER SEMESTRE'!P38+'2DO SEMESTRE'!Q38</f>
        <v>0</v>
      </c>
      <c r="R38" s="7">
        <f>'1ER SEMESTRE'!Q38+'2DO SEMESTRE'!R38</f>
        <v>0</v>
      </c>
      <c r="S38" s="7">
        <f>'1ER SEMESTRE'!R38+'2DO SEMESTRE'!S38</f>
        <v>0</v>
      </c>
      <c r="T38" s="7">
        <f>'1ER SEMESTRE'!S38+'2DO SEMESTRE'!T38</f>
        <v>0</v>
      </c>
      <c r="U38" s="7">
        <f>'1ER SEMESTRE'!T38+'2DO SEMESTRE'!U38</f>
        <v>0</v>
      </c>
      <c r="V38" s="7">
        <f>'1ER SEMESTRE'!U38+'2DO SEMESTRE'!V38</f>
        <v>0</v>
      </c>
      <c r="W38" s="47">
        <f t="shared" si="3"/>
        <v>71</v>
      </c>
      <c r="X38" s="47">
        <f t="shared" si="3"/>
        <v>10</v>
      </c>
      <c r="Y38" s="15"/>
      <c r="Z38" s="15"/>
      <c r="AA38" s="39"/>
      <c r="AB38" s="117"/>
      <c r="AC38" s="26"/>
      <c r="AD38" s="46">
        <f t="shared" si="4"/>
        <v>0.14084507042253522</v>
      </c>
    </row>
    <row r="39" spans="2:31" ht="15.95" customHeight="1">
      <c r="B39" s="116"/>
      <c r="C39" s="24"/>
      <c r="D39" s="53" t="s">
        <v>21</v>
      </c>
      <c r="E39" s="8">
        <f t="shared" si="2"/>
        <v>1429</v>
      </c>
      <c r="F39" s="8">
        <f t="shared" si="2"/>
        <v>106</v>
      </c>
      <c r="G39" s="7">
        <f>'1ER SEMESTRE'!F39+'2DO SEMESTRE'!G39</f>
        <v>72</v>
      </c>
      <c r="H39" s="7">
        <f>'1ER SEMESTRE'!G39+'2DO SEMESTRE'!H39</f>
        <v>13</v>
      </c>
      <c r="I39" s="7">
        <f>'1ER SEMESTRE'!H39+'2DO SEMESTRE'!I39</f>
        <v>103</v>
      </c>
      <c r="J39" s="7">
        <f>'1ER SEMESTRE'!I39+'2DO SEMESTRE'!J39</f>
        <v>4</v>
      </c>
      <c r="K39" s="7">
        <f>'1ER SEMESTRE'!J39+'2DO SEMESTRE'!K39</f>
        <v>14</v>
      </c>
      <c r="L39" s="7">
        <f>'1ER SEMESTRE'!K39+'2DO SEMESTRE'!L39</f>
        <v>0</v>
      </c>
      <c r="M39" s="7">
        <f>'1ER SEMESTRE'!L39+'2DO SEMESTRE'!M39</f>
        <v>7</v>
      </c>
      <c r="N39" s="7">
        <f>'1ER SEMESTRE'!M39+'2DO SEMESTRE'!N39</f>
        <v>4</v>
      </c>
      <c r="O39" s="7">
        <f>'1ER SEMESTRE'!N39+'2DO SEMESTRE'!O39</f>
        <v>40</v>
      </c>
      <c r="P39" s="7">
        <f>'1ER SEMESTRE'!O39+'2DO SEMESTRE'!P39</f>
        <v>5</v>
      </c>
      <c r="Q39" s="7">
        <f>'1ER SEMESTRE'!P39+'2DO SEMESTRE'!Q39</f>
        <v>20</v>
      </c>
      <c r="R39" s="7">
        <f>'1ER SEMESTRE'!Q39+'2DO SEMESTRE'!R39</f>
        <v>5</v>
      </c>
      <c r="S39" s="7">
        <f>'1ER SEMESTRE'!R39+'2DO SEMESTRE'!S39</f>
        <v>3</v>
      </c>
      <c r="T39" s="7">
        <f>'1ER SEMESTRE'!S39+'2DO SEMESTRE'!T39</f>
        <v>1</v>
      </c>
      <c r="U39" s="7">
        <f>'1ER SEMESTRE'!T39+'2DO SEMESTRE'!U39</f>
        <v>28</v>
      </c>
      <c r="V39" s="7">
        <f>'1ER SEMESTRE'!U39+'2DO SEMESTRE'!V39</f>
        <v>8</v>
      </c>
      <c r="W39" s="47">
        <f t="shared" si="3"/>
        <v>1716</v>
      </c>
      <c r="X39" s="47">
        <f t="shared" si="3"/>
        <v>146</v>
      </c>
      <c r="Y39" s="15"/>
      <c r="Z39" s="15"/>
      <c r="AA39" s="39"/>
      <c r="AB39" s="117"/>
      <c r="AC39" s="26"/>
      <c r="AD39" s="46">
        <f t="shared" si="4"/>
        <v>8.5081585081585087E-2</v>
      </c>
    </row>
    <row r="40" spans="2:31" ht="15.95" customHeight="1" thickBot="1">
      <c r="B40" s="116"/>
      <c r="C40" s="24"/>
      <c r="D40" s="55" t="s">
        <v>22</v>
      </c>
      <c r="E40" s="8">
        <f>(Y20)</f>
        <v>209</v>
      </c>
      <c r="F40" s="8">
        <f>(Z20)</f>
        <v>34</v>
      </c>
      <c r="G40" s="7">
        <f>'1ER SEMESTRE'!F40+'2DO SEMESTRE'!G40</f>
        <v>26</v>
      </c>
      <c r="H40" s="7">
        <f>'1ER SEMESTRE'!G40+'2DO SEMESTRE'!H40</f>
        <v>3</v>
      </c>
      <c r="I40" s="7">
        <f>'1ER SEMESTRE'!H40+'2DO SEMESTRE'!I40</f>
        <v>11</v>
      </c>
      <c r="J40" s="7">
        <f>'1ER SEMESTRE'!I40+'2DO SEMESTRE'!J40</f>
        <v>4</v>
      </c>
      <c r="K40" s="7">
        <f>'1ER SEMESTRE'!J40+'2DO SEMESTRE'!K40</f>
        <v>2</v>
      </c>
      <c r="L40" s="7">
        <f>'1ER SEMESTRE'!K40+'2DO SEMESTRE'!L40</f>
        <v>0</v>
      </c>
      <c r="M40" s="7">
        <f>'1ER SEMESTRE'!L40+'2DO SEMESTRE'!M40</f>
        <v>0</v>
      </c>
      <c r="N40" s="7">
        <f>'1ER SEMESTRE'!M40+'2DO SEMESTRE'!N40</f>
        <v>0</v>
      </c>
      <c r="O40" s="7">
        <f>'1ER SEMESTRE'!N40+'2DO SEMESTRE'!O40</f>
        <v>4</v>
      </c>
      <c r="P40" s="7">
        <f>'1ER SEMESTRE'!O40+'2DO SEMESTRE'!P40</f>
        <v>1</v>
      </c>
      <c r="Q40" s="7">
        <f>'1ER SEMESTRE'!P40+'2DO SEMESTRE'!Q40</f>
        <v>0</v>
      </c>
      <c r="R40" s="7">
        <f>'1ER SEMESTRE'!Q40+'2DO SEMESTRE'!R40</f>
        <v>0</v>
      </c>
      <c r="S40" s="7">
        <f>'1ER SEMESTRE'!R40+'2DO SEMESTRE'!S40</f>
        <v>0</v>
      </c>
      <c r="T40" s="7">
        <f>'1ER SEMESTRE'!S40+'2DO SEMESTRE'!T40</f>
        <v>0</v>
      </c>
      <c r="U40" s="7">
        <f>'1ER SEMESTRE'!T40+'2DO SEMESTRE'!U40</f>
        <v>1</v>
      </c>
      <c r="V40" s="7">
        <f>'1ER SEMESTRE'!U40+'2DO SEMESTRE'!V40</f>
        <v>0</v>
      </c>
      <c r="W40" s="47">
        <f t="shared" si="3"/>
        <v>253</v>
      </c>
      <c r="X40" s="47">
        <f t="shared" si="3"/>
        <v>42</v>
      </c>
      <c r="Y40" s="15"/>
      <c r="Z40" s="15"/>
      <c r="AA40" s="39"/>
      <c r="AB40" s="117"/>
      <c r="AC40" s="26"/>
      <c r="AD40" s="46">
        <f t="shared" si="4"/>
        <v>0.16600790513833993</v>
      </c>
    </row>
    <row r="41" spans="2:31" ht="15.75" thickBot="1">
      <c r="B41" s="116"/>
      <c r="C41" s="24"/>
      <c r="D41" s="31" t="s">
        <v>23</v>
      </c>
      <c r="E41" s="104">
        <f>+(E21+G21+I21+K21+M21+O21+Q21+S21+U21+W21)</f>
        <v>7698</v>
      </c>
      <c r="F41" s="32">
        <f>+(F21+H21+J21+L21+N21+P21+R21+T21+V21+X21)</f>
        <v>3231</v>
      </c>
      <c r="G41" s="104">
        <f>SUM(G27:G40)</f>
        <v>1010</v>
      </c>
      <c r="H41" s="104">
        <f t="shared" ref="H41:V41" si="5">SUM(H27:H40)</f>
        <v>425</v>
      </c>
      <c r="I41" s="104">
        <f t="shared" si="5"/>
        <v>702</v>
      </c>
      <c r="J41" s="104">
        <f t="shared" si="5"/>
        <v>289</v>
      </c>
      <c r="K41" s="104">
        <f t="shared" si="5"/>
        <v>147</v>
      </c>
      <c r="L41" s="104">
        <f t="shared" si="5"/>
        <v>53</v>
      </c>
      <c r="M41" s="104">
        <f t="shared" si="5"/>
        <v>143</v>
      </c>
      <c r="N41" s="104">
        <f t="shared" si="5"/>
        <v>97</v>
      </c>
      <c r="O41" s="104">
        <f t="shared" si="5"/>
        <v>463</v>
      </c>
      <c r="P41" s="104">
        <f t="shared" si="5"/>
        <v>241</v>
      </c>
      <c r="Q41" s="104">
        <f t="shared" si="5"/>
        <v>201</v>
      </c>
      <c r="R41" s="104">
        <f t="shared" si="5"/>
        <v>98</v>
      </c>
      <c r="S41" s="104">
        <f t="shared" si="5"/>
        <v>47</v>
      </c>
      <c r="T41" s="104">
        <f t="shared" si="5"/>
        <v>29</v>
      </c>
      <c r="U41" s="104">
        <f t="shared" si="5"/>
        <v>132</v>
      </c>
      <c r="V41" s="104">
        <f t="shared" si="5"/>
        <v>78</v>
      </c>
      <c r="W41" s="107">
        <f>SUM(W27:W40)</f>
        <v>10543</v>
      </c>
      <c r="X41" s="107">
        <f>SUM(X27:X40)</f>
        <v>4541</v>
      </c>
      <c r="Y41" s="13"/>
      <c r="Z41" s="13"/>
      <c r="AA41" s="13"/>
      <c r="AB41" s="117"/>
      <c r="AC41" s="26"/>
      <c r="AD41" s="42"/>
    </row>
    <row r="42" spans="2:31" ht="15.75" thickBot="1">
      <c r="B42" s="116"/>
      <c r="C42" s="24"/>
      <c r="D42" s="33" t="s">
        <v>34</v>
      </c>
      <c r="E42" s="131">
        <f>+(F41/E41)</f>
        <v>0.41971940763834764</v>
      </c>
      <c r="F42" s="132"/>
      <c r="G42" s="131">
        <f>+(H41/G41)</f>
        <v>0.42079207920792078</v>
      </c>
      <c r="H42" s="132"/>
      <c r="I42" s="131">
        <f>+(J41/I41)</f>
        <v>0.4116809116809117</v>
      </c>
      <c r="J42" s="132"/>
      <c r="K42" s="131">
        <f>+(L41/K41)</f>
        <v>0.36054421768707484</v>
      </c>
      <c r="L42" s="132"/>
      <c r="M42" s="131">
        <f>+(N41/M41)</f>
        <v>0.67832167832167833</v>
      </c>
      <c r="N42" s="132"/>
      <c r="O42" s="131">
        <f>+(P41/O41)</f>
        <v>0.52051835853131745</v>
      </c>
      <c r="P42" s="132"/>
      <c r="Q42" s="131">
        <f>+(R41/Q41)</f>
        <v>0.48756218905472637</v>
      </c>
      <c r="R42" s="132"/>
      <c r="S42" s="131">
        <f>+(T41/S41)</f>
        <v>0.61702127659574468</v>
      </c>
      <c r="T42" s="132"/>
      <c r="U42" s="131">
        <f>+(V41/U41)</f>
        <v>0.59090909090909094</v>
      </c>
      <c r="V42" s="132"/>
      <c r="W42" s="160">
        <f>+(X41/W41)</f>
        <v>0.43071232097126055</v>
      </c>
      <c r="X42" s="166"/>
      <c r="Y42" s="13"/>
      <c r="Z42" s="13"/>
      <c r="AA42" s="13"/>
      <c r="AB42" s="117"/>
      <c r="AC42" s="26"/>
    </row>
    <row r="43" spans="2:31">
      <c r="B43" s="116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7"/>
      <c r="AC43" s="26"/>
    </row>
    <row r="44" spans="2:31">
      <c r="B44" s="116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7"/>
      <c r="AC44" s="2"/>
    </row>
    <row r="45" spans="2:31">
      <c r="B45" s="11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7"/>
      <c r="AC45" s="2"/>
    </row>
    <row r="46" spans="2:31">
      <c r="B46" s="116"/>
      <c r="AB46" s="117"/>
    </row>
    <row r="47" spans="2:31">
      <c r="B47" s="116"/>
      <c r="AB47" s="117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W42:X42"/>
    <mergeCell ref="U25:V25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I25:J25"/>
    <mergeCell ref="K25:L25"/>
    <mergeCell ref="M25:N25"/>
    <mergeCell ref="O25:P25"/>
    <mergeCell ref="Q25:R25"/>
    <mergeCell ref="S25:T25"/>
    <mergeCell ref="W22:X22"/>
    <mergeCell ref="Y22:Z22"/>
    <mergeCell ref="D24:D26"/>
    <mergeCell ref="E24:F25"/>
    <mergeCell ref="W24:X25"/>
    <mergeCell ref="G25:H25"/>
    <mergeCell ref="W5:X5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K5:L5"/>
    <mergeCell ref="M5:N5"/>
    <mergeCell ref="O5:P5"/>
    <mergeCell ref="Q5:R5"/>
    <mergeCell ref="S5:T5"/>
    <mergeCell ref="U5:V5"/>
    <mergeCell ref="E4:X4"/>
    <mergeCell ref="G24:V24"/>
    <mergeCell ref="B1:B47"/>
    <mergeCell ref="AB1:AB47"/>
    <mergeCell ref="D2:Z2"/>
    <mergeCell ref="D4:D6"/>
    <mergeCell ref="Y4:Z5"/>
    <mergeCell ref="E5:F5"/>
    <mergeCell ref="G5:H5"/>
    <mergeCell ref="I5:J5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89"/>
  <sheetViews>
    <sheetView zoomScale="80" zoomScaleNormal="80" workbookViewId="0">
      <selection activeCell="V27" sqref="V27:V40"/>
    </sheetView>
  </sheetViews>
  <sheetFormatPr baseColWidth="10" defaultRowHeight="12.75"/>
  <cols>
    <col min="1" max="1" width="6.5703125" style="25" customWidth="1"/>
    <col min="2" max="2" width="4.140625" style="25" customWidth="1"/>
    <col min="3" max="3" width="35.85546875" style="25" customWidth="1"/>
    <col min="4" max="4" width="7.5703125" style="25" customWidth="1"/>
    <col min="5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8" style="25" customWidth="1"/>
    <col min="24" max="24" width="7.5703125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2.75" customHeight="1">
      <c r="A1" s="155" t="s">
        <v>48</v>
      </c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58" t="s">
        <v>49</v>
      </c>
      <c r="AB1" s="26"/>
    </row>
    <row r="2" spans="1:28" ht="12.75" customHeight="1">
      <c r="A2" s="155"/>
      <c r="B2" s="24"/>
      <c r="C2" s="118" t="s">
        <v>55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2"/>
      <c r="AA2" s="158"/>
      <c r="AB2" s="26"/>
    </row>
    <row r="3" spans="1:28" ht="12.75" customHeight="1" thickBot="1">
      <c r="A3" s="155"/>
      <c r="B3" s="24"/>
      <c r="C3" s="29"/>
      <c r="D3" s="2"/>
      <c r="E3" s="2"/>
      <c r="F3" s="2" t="s">
        <v>46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58"/>
      <c r="AB3" s="26"/>
    </row>
    <row r="4" spans="1:28" ht="13.5" customHeight="1" thickBot="1">
      <c r="A4" s="155"/>
      <c r="B4" s="24"/>
      <c r="C4" s="148" t="s">
        <v>0</v>
      </c>
      <c r="D4" s="113" t="s">
        <v>52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51" t="s">
        <v>36</v>
      </c>
      <c r="Y4" s="152"/>
      <c r="Z4" s="2"/>
      <c r="AA4" s="158"/>
      <c r="AB4" s="26"/>
    </row>
    <row r="5" spans="1:28" ht="12.75" customHeight="1" thickBot="1">
      <c r="A5" s="155"/>
      <c r="B5" s="24"/>
      <c r="C5" s="149"/>
      <c r="D5" s="137" t="s">
        <v>44</v>
      </c>
      <c r="E5" s="138"/>
      <c r="F5" s="137" t="s">
        <v>1</v>
      </c>
      <c r="G5" s="138"/>
      <c r="H5" s="137" t="s">
        <v>2</v>
      </c>
      <c r="I5" s="138"/>
      <c r="J5" s="137" t="s">
        <v>4</v>
      </c>
      <c r="K5" s="138"/>
      <c r="L5" s="137" t="s">
        <v>3</v>
      </c>
      <c r="M5" s="138"/>
      <c r="N5" s="137" t="s">
        <v>5</v>
      </c>
      <c r="O5" s="138"/>
      <c r="P5" s="137" t="s">
        <v>6</v>
      </c>
      <c r="Q5" s="138"/>
      <c r="R5" s="137" t="s">
        <v>7</v>
      </c>
      <c r="S5" s="138"/>
      <c r="T5" s="137" t="s">
        <v>9</v>
      </c>
      <c r="U5" s="138"/>
      <c r="V5" s="137" t="s">
        <v>8</v>
      </c>
      <c r="W5" s="138"/>
      <c r="X5" s="153"/>
      <c r="Y5" s="154"/>
      <c r="Z5" s="2"/>
      <c r="AA5" s="158"/>
      <c r="AB5" s="26"/>
    </row>
    <row r="6" spans="1:28" ht="12.75" customHeight="1" thickBot="1">
      <c r="A6" s="155"/>
      <c r="B6" s="24"/>
      <c r="C6" s="150"/>
      <c r="D6" s="79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78" t="s">
        <v>33</v>
      </c>
      <c r="X6" s="50" t="s">
        <v>32</v>
      </c>
      <c r="Y6" s="50" t="s">
        <v>33</v>
      </c>
      <c r="Z6" s="2"/>
      <c r="AA6" s="158"/>
      <c r="AB6" s="26"/>
    </row>
    <row r="7" spans="1:28" ht="15.95" customHeight="1">
      <c r="A7" s="155"/>
      <c r="B7" s="24"/>
      <c r="C7" s="52" t="s">
        <v>10</v>
      </c>
      <c r="D7" s="8"/>
      <c r="E7" s="7"/>
      <c r="F7" s="7">
        <v>2</v>
      </c>
      <c r="G7" s="7"/>
      <c r="H7" s="7">
        <v>4</v>
      </c>
      <c r="I7" s="7">
        <v>1</v>
      </c>
      <c r="J7" s="7"/>
      <c r="K7" s="7"/>
      <c r="L7" s="7">
        <v>2</v>
      </c>
      <c r="M7" s="7"/>
      <c r="N7" s="7">
        <v>1</v>
      </c>
      <c r="O7" s="7"/>
      <c r="P7" s="7"/>
      <c r="Q7" s="7"/>
      <c r="R7" s="7">
        <v>3</v>
      </c>
      <c r="S7" s="7"/>
      <c r="T7" s="7">
        <v>3</v>
      </c>
      <c r="U7" s="7"/>
      <c r="V7" s="7">
        <v>3</v>
      </c>
      <c r="W7" s="37">
        <v>1</v>
      </c>
      <c r="X7" s="58">
        <f>(D7+F7+H7+J7+L7+N7+P7+R7+T7+V7)</f>
        <v>18</v>
      </c>
      <c r="Y7" s="59">
        <f>(E7+G7+I7+K7+M7+O7+Q7+S7+U7+W7)</f>
        <v>2</v>
      </c>
      <c r="Z7" s="2"/>
      <c r="AA7" s="158"/>
      <c r="AB7" s="26"/>
    </row>
    <row r="8" spans="1:28" ht="15.95" customHeight="1">
      <c r="A8" s="155"/>
      <c r="B8" s="24"/>
      <c r="C8" s="53" t="s">
        <v>11</v>
      </c>
      <c r="D8" s="10">
        <v>5</v>
      </c>
      <c r="E8" s="9">
        <v>3</v>
      </c>
      <c r="F8" s="9">
        <v>7</v>
      </c>
      <c r="G8" s="9">
        <v>4</v>
      </c>
      <c r="H8" s="9"/>
      <c r="I8" s="9"/>
      <c r="J8" s="9">
        <v>2</v>
      </c>
      <c r="K8" s="9">
        <v>1</v>
      </c>
      <c r="L8" s="9"/>
      <c r="M8" s="9"/>
      <c r="N8" s="9"/>
      <c r="O8" s="9"/>
      <c r="P8" s="9"/>
      <c r="Q8" s="9"/>
      <c r="R8" s="9">
        <v>2</v>
      </c>
      <c r="S8" s="9"/>
      <c r="T8" s="9">
        <v>4</v>
      </c>
      <c r="U8" s="9">
        <v>3</v>
      </c>
      <c r="V8" s="9">
        <v>1</v>
      </c>
      <c r="W8" s="16"/>
      <c r="X8" s="58">
        <f t="shared" ref="X8:Y20" si="0">(D8+F8+H8+J8+L8+N8+P8+R8+T8+V8)</f>
        <v>21</v>
      </c>
      <c r="Y8" s="59">
        <f t="shared" si="0"/>
        <v>11</v>
      </c>
      <c r="Z8" s="2"/>
      <c r="AA8" s="158"/>
      <c r="AB8" s="26"/>
    </row>
    <row r="9" spans="1:28" ht="15.95" customHeight="1">
      <c r="A9" s="155"/>
      <c r="B9" s="24"/>
      <c r="C9" s="53" t="s">
        <v>14</v>
      </c>
      <c r="D9" s="10">
        <v>4</v>
      </c>
      <c r="E9" s="9">
        <v>4</v>
      </c>
      <c r="F9" s="9">
        <v>16</v>
      </c>
      <c r="G9" s="9">
        <v>13</v>
      </c>
      <c r="H9" s="9">
        <v>3</v>
      </c>
      <c r="I9" s="9">
        <v>3</v>
      </c>
      <c r="J9" s="9">
        <v>4</v>
      </c>
      <c r="K9" s="9">
        <v>4</v>
      </c>
      <c r="L9" s="9">
        <v>2</v>
      </c>
      <c r="M9" s="9">
        <v>2</v>
      </c>
      <c r="N9" s="9"/>
      <c r="O9" s="9"/>
      <c r="P9" s="9">
        <v>8</v>
      </c>
      <c r="Q9" s="9">
        <v>7</v>
      </c>
      <c r="R9" s="9">
        <v>6</v>
      </c>
      <c r="S9" s="9">
        <v>6</v>
      </c>
      <c r="T9" s="9">
        <v>2</v>
      </c>
      <c r="U9" s="9">
        <v>2</v>
      </c>
      <c r="V9" s="9"/>
      <c r="W9" s="16"/>
      <c r="X9" s="58">
        <f t="shared" si="0"/>
        <v>45</v>
      </c>
      <c r="Y9" s="59">
        <f t="shared" si="0"/>
        <v>41</v>
      </c>
      <c r="Z9" s="2"/>
      <c r="AA9" s="158"/>
      <c r="AB9" s="26"/>
    </row>
    <row r="10" spans="1:28" ht="15.95" customHeight="1">
      <c r="A10" s="155"/>
      <c r="B10" s="24"/>
      <c r="C10" s="53" t="s">
        <v>38</v>
      </c>
      <c r="D10" s="10">
        <v>2</v>
      </c>
      <c r="E10" s="9">
        <v>1</v>
      </c>
      <c r="F10" s="9">
        <v>3</v>
      </c>
      <c r="G10" s="9">
        <v>2</v>
      </c>
      <c r="H10" s="9"/>
      <c r="I10" s="9"/>
      <c r="J10" s="9">
        <v>5</v>
      </c>
      <c r="K10" s="9">
        <v>1</v>
      </c>
      <c r="L10" s="9">
        <v>2</v>
      </c>
      <c r="M10" s="9">
        <v>1</v>
      </c>
      <c r="N10" s="9"/>
      <c r="O10" s="9"/>
      <c r="P10" s="9">
        <v>2</v>
      </c>
      <c r="Q10" s="9">
        <v>1</v>
      </c>
      <c r="R10" s="9">
        <v>1</v>
      </c>
      <c r="S10" s="9"/>
      <c r="T10" s="9">
        <v>1</v>
      </c>
      <c r="U10" s="9"/>
      <c r="V10" s="9">
        <v>1</v>
      </c>
      <c r="W10" s="16"/>
      <c r="X10" s="58">
        <f t="shared" si="0"/>
        <v>17</v>
      </c>
      <c r="Y10" s="59">
        <f t="shared" si="0"/>
        <v>6</v>
      </c>
      <c r="Z10" s="2"/>
      <c r="AA10" s="158"/>
      <c r="AB10" s="26"/>
    </row>
    <row r="11" spans="1:28" ht="15.95" customHeight="1">
      <c r="A11" s="155"/>
      <c r="B11" s="24"/>
      <c r="C11" s="53" t="s">
        <v>12</v>
      </c>
      <c r="D11" s="10">
        <v>18</v>
      </c>
      <c r="E11" s="9">
        <v>13</v>
      </c>
      <c r="F11" s="9">
        <v>49</v>
      </c>
      <c r="G11" s="9">
        <v>26</v>
      </c>
      <c r="H11" s="9">
        <v>7</v>
      </c>
      <c r="I11" s="9">
        <v>1</v>
      </c>
      <c r="J11" s="9">
        <v>3</v>
      </c>
      <c r="K11" s="9">
        <v>2</v>
      </c>
      <c r="L11" s="9">
        <v>2</v>
      </c>
      <c r="M11" s="9">
        <v>1</v>
      </c>
      <c r="N11" s="9">
        <v>1</v>
      </c>
      <c r="O11" s="9"/>
      <c r="P11" s="9">
        <v>3</v>
      </c>
      <c r="Q11" s="9">
        <v>3</v>
      </c>
      <c r="R11" s="9">
        <v>6</v>
      </c>
      <c r="S11" s="9">
        <v>2</v>
      </c>
      <c r="T11" s="9">
        <v>3</v>
      </c>
      <c r="U11" s="9">
        <v>1</v>
      </c>
      <c r="V11" s="9">
        <v>4</v>
      </c>
      <c r="W11" s="16">
        <v>3</v>
      </c>
      <c r="X11" s="58">
        <f>(D11+F11+H11+J11+L11+N11+P11+R11+T11+V11)</f>
        <v>96</v>
      </c>
      <c r="Y11" s="59">
        <f>(E11+G11+I11+K11+M11+O11+Q11+S11+U11+W11)</f>
        <v>52</v>
      </c>
      <c r="Z11" s="2"/>
      <c r="AA11" s="158"/>
      <c r="AB11" s="26"/>
    </row>
    <row r="12" spans="1:28" ht="15.95" customHeight="1">
      <c r="A12" s="155"/>
      <c r="B12" s="24"/>
      <c r="C12" s="53" t="s">
        <v>13</v>
      </c>
      <c r="D12" s="10">
        <v>17</v>
      </c>
      <c r="E12" s="9">
        <v>7</v>
      </c>
      <c r="F12" s="9">
        <v>28</v>
      </c>
      <c r="G12" s="9">
        <v>13</v>
      </c>
      <c r="H12" s="9">
        <v>7</v>
      </c>
      <c r="I12" s="9">
        <v>3</v>
      </c>
      <c r="J12" s="9">
        <v>2</v>
      </c>
      <c r="K12" s="9"/>
      <c r="L12" s="9">
        <v>5</v>
      </c>
      <c r="M12" s="9"/>
      <c r="N12" s="9"/>
      <c r="O12" s="9"/>
      <c r="P12" s="9">
        <v>3</v>
      </c>
      <c r="Q12" s="9">
        <v>1</v>
      </c>
      <c r="R12" s="9">
        <v>6</v>
      </c>
      <c r="S12" s="9"/>
      <c r="T12" s="9">
        <v>1</v>
      </c>
      <c r="U12" s="9"/>
      <c r="V12" s="9"/>
      <c r="W12" s="16"/>
      <c r="X12" s="58">
        <f>(D12+F12+H12+J12+L12+N12+P12+R12+T12+V12)</f>
        <v>69</v>
      </c>
      <c r="Y12" s="59">
        <f>(E12+G12+I12+K12+M12+O12+Q12+S12+U12+W12)</f>
        <v>24</v>
      </c>
      <c r="Z12" s="2"/>
      <c r="AA12" s="158"/>
      <c r="AB12" s="26"/>
    </row>
    <row r="13" spans="1:28" ht="15.95" customHeight="1">
      <c r="A13" s="155"/>
      <c r="B13" s="24"/>
      <c r="C13" s="53" t="s">
        <v>15</v>
      </c>
      <c r="D13" s="10">
        <v>17</v>
      </c>
      <c r="E13" s="9">
        <v>16</v>
      </c>
      <c r="F13" s="9">
        <v>52</v>
      </c>
      <c r="G13" s="9">
        <v>46</v>
      </c>
      <c r="H13" s="9">
        <v>11</v>
      </c>
      <c r="I13" s="9">
        <v>10</v>
      </c>
      <c r="J13" s="9">
        <v>3</v>
      </c>
      <c r="K13" s="9">
        <v>2</v>
      </c>
      <c r="L13" s="9">
        <v>8</v>
      </c>
      <c r="M13" s="9">
        <v>7</v>
      </c>
      <c r="N13" s="9"/>
      <c r="O13" s="9"/>
      <c r="P13" s="9">
        <v>13</v>
      </c>
      <c r="Q13" s="9">
        <v>13</v>
      </c>
      <c r="R13" s="9">
        <v>28</v>
      </c>
      <c r="S13" s="9">
        <v>24</v>
      </c>
      <c r="T13" s="9">
        <v>5</v>
      </c>
      <c r="U13" s="9">
        <v>5</v>
      </c>
      <c r="V13" s="9">
        <v>4</v>
      </c>
      <c r="W13" s="16">
        <v>4</v>
      </c>
      <c r="X13" s="58">
        <f t="shared" si="0"/>
        <v>141</v>
      </c>
      <c r="Y13" s="59">
        <f t="shared" si="0"/>
        <v>127</v>
      </c>
      <c r="Z13" s="2"/>
      <c r="AA13" s="158"/>
      <c r="AB13" s="26"/>
    </row>
    <row r="14" spans="1:28" ht="15.95" customHeight="1">
      <c r="A14" s="155"/>
      <c r="B14" s="24"/>
      <c r="C14" s="53" t="s">
        <v>16</v>
      </c>
      <c r="D14" s="10">
        <v>16</v>
      </c>
      <c r="E14" s="9">
        <v>8</v>
      </c>
      <c r="F14" s="9">
        <v>40</v>
      </c>
      <c r="G14" s="9">
        <v>17</v>
      </c>
      <c r="H14" s="9">
        <v>2</v>
      </c>
      <c r="I14" s="9">
        <v>1</v>
      </c>
      <c r="J14" s="9">
        <v>10</v>
      </c>
      <c r="K14" s="9">
        <v>3</v>
      </c>
      <c r="L14" s="9">
        <v>7</v>
      </c>
      <c r="M14" s="9">
        <v>4</v>
      </c>
      <c r="N14" s="9">
        <v>3</v>
      </c>
      <c r="O14" s="9">
        <v>1</v>
      </c>
      <c r="P14" s="9">
        <v>4</v>
      </c>
      <c r="Q14" s="9">
        <v>1</v>
      </c>
      <c r="R14" s="9">
        <v>7</v>
      </c>
      <c r="S14" s="9">
        <v>5</v>
      </c>
      <c r="T14" s="9">
        <v>1</v>
      </c>
      <c r="U14" s="9"/>
      <c r="V14" s="9">
        <v>1</v>
      </c>
      <c r="W14" s="16"/>
      <c r="X14" s="58">
        <f t="shared" si="0"/>
        <v>91</v>
      </c>
      <c r="Y14" s="59">
        <f t="shared" si="0"/>
        <v>40</v>
      </c>
      <c r="Z14" s="2"/>
      <c r="AA14" s="158"/>
      <c r="AB14" s="26"/>
    </row>
    <row r="15" spans="1:28" ht="15.95" customHeight="1">
      <c r="A15" s="155"/>
      <c r="B15" s="24"/>
      <c r="C15" s="53" t="s">
        <v>17</v>
      </c>
      <c r="D15" s="10">
        <v>11</v>
      </c>
      <c r="E15" s="9">
        <v>6</v>
      </c>
      <c r="F15" s="9">
        <v>21</v>
      </c>
      <c r="G15" s="9">
        <v>15</v>
      </c>
      <c r="H15" s="9">
        <v>1</v>
      </c>
      <c r="I15" s="9">
        <v>1</v>
      </c>
      <c r="J15" s="9">
        <v>1</v>
      </c>
      <c r="K15" s="9">
        <v>1</v>
      </c>
      <c r="L15" s="9">
        <v>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16"/>
      <c r="X15" s="58">
        <f t="shared" si="0"/>
        <v>38</v>
      </c>
      <c r="Y15" s="59">
        <f t="shared" si="0"/>
        <v>23</v>
      </c>
      <c r="Z15" s="2"/>
      <c r="AA15" s="158"/>
      <c r="AB15" s="26"/>
    </row>
    <row r="16" spans="1:28" ht="15.95" customHeight="1">
      <c r="A16" s="155"/>
      <c r="B16" s="24"/>
      <c r="C16" s="53" t="s">
        <v>18</v>
      </c>
      <c r="D16" s="10">
        <v>7</v>
      </c>
      <c r="E16" s="9">
        <v>3</v>
      </c>
      <c r="F16" s="9">
        <v>41</v>
      </c>
      <c r="G16" s="9">
        <v>6</v>
      </c>
      <c r="H16" s="9">
        <v>4</v>
      </c>
      <c r="I16" s="9">
        <v>1</v>
      </c>
      <c r="J16" s="9">
        <v>3</v>
      </c>
      <c r="K16" s="9"/>
      <c r="L16" s="9">
        <v>5</v>
      </c>
      <c r="M16" s="9"/>
      <c r="N16" s="9"/>
      <c r="O16" s="9"/>
      <c r="P16" s="9">
        <v>4</v>
      </c>
      <c r="Q16" s="9">
        <v>1</v>
      </c>
      <c r="R16" s="9">
        <v>4</v>
      </c>
      <c r="S16" s="9"/>
      <c r="T16" s="9">
        <v>4</v>
      </c>
      <c r="U16" s="9"/>
      <c r="V16" s="9">
        <v>5</v>
      </c>
      <c r="W16" s="16"/>
      <c r="X16" s="58">
        <f t="shared" si="0"/>
        <v>77</v>
      </c>
      <c r="Y16" s="59">
        <f t="shared" si="0"/>
        <v>11</v>
      </c>
      <c r="Z16" s="2"/>
      <c r="AA16" s="158"/>
      <c r="AB16" s="26"/>
    </row>
    <row r="17" spans="1:30" ht="15.95" customHeight="1">
      <c r="A17" s="155"/>
      <c r="B17" s="24"/>
      <c r="C17" s="53" t="s">
        <v>19</v>
      </c>
      <c r="D17" s="10">
        <v>19</v>
      </c>
      <c r="E17" s="9"/>
      <c r="F17" s="9">
        <v>32</v>
      </c>
      <c r="G17" s="9"/>
      <c r="H17" s="9"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v>1</v>
      </c>
      <c r="U17" s="9"/>
      <c r="V17" s="9">
        <v>2</v>
      </c>
      <c r="W17" s="16"/>
      <c r="X17" s="58">
        <f t="shared" si="0"/>
        <v>55</v>
      </c>
      <c r="Y17" s="59">
        <f t="shared" si="0"/>
        <v>0</v>
      </c>
      <c r="Z17" s="2"/>
      <c r="AA17" s="158"/>
      <c r="AB17" s="26"/>
    </row>
    <row r="18" spans="1:30" ht="15.95" customHeight="1">
      <c r="A18" s="155"/>
      <c r="B18" s="24"/>
      <c r="C18" s="53" t="s">
        <v>20</v>
      </c>
      <c r="D18" s="10"/>
      <c r="E18" s="9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3</v>
      </c>
      <c r="S18" s="9"/>
      <c r="T18" s="9"/>
      <c r="U18" s="9"/>
      <c r="V18" s="9"/>
      <c r="W18" s="16"/>
      <c r="X18" s="58">
        <f t="shared" si="0"/>
        <v>4</v>
      </c>
      <c r="Y18" s="59">
        <f t="shared" si="0"/>
        <v>0</v>
      </c>
      <c r="Z18" s="2"/>
      <c r="AA18" s="158"/>
      <c r="AB18" s="26"/>
    </row>
    <row r="19" spans="1:30" ht="15.95" customHeight="1">
      <c r="A19" s="155"/>
      <c r="B19" s="24"/>
      <c r="C19" s="53" t="s">
        <v>21</v>
      </c>
      <c r="D19" s="10">
        <v>38</v>
      </c>
      <c r="E19" s="9">
        <v>4</v>
      </c>
      <c r="F19" s="9">
        <v>107</v>
      </c>
      <c r="G19" s="9">
        <v>6</v>
      </c>
      <c r="H19" s="9">
        <v>18</v>
      </c>
      <c r="I19" s="9">
        <v>4</v>
      </c>
      <c r="J19" s="9">
        <v>1</v>
      </c>
      <c r="K19" s="9">
        <v>1</v>
      </c>
      <c r="L19" s="9">
        <v>6</v>
      </c>
      <c r="M19" s="9"/>
      <c r="N19" s="9">
        <v>2</v>
      </c>
      <c r="O19" s="9"/>
      <c r="P19" s="9">
        <v>2</v>
      </c>
      <c r="Q19" s="9">
        <v>2</v>
      </c>
      <c r="R19" s="9">
        <v>5</v>
      </c>
      <c r="S19" s="9"/>
      <c r="T19" s="9">
        <v>2</v>
      </c>
      <c r="U19" s="9"/>
      <c r="V19" s="9">
        <v>11</v>
      </c>
      <c r="W19" s="16">
        <v>1</v>
      </c>
      <c r="X19" s="58">
        <f t="shared" si="0"/>
        <v>192</v>
      </c>
      <c r="Y19" s="59">
        <f t="shared" si="0"/>
        <v>18</v>
      </c>
      <c r="Z19" s="2"/>
      <c r="AA19" s="158"/>
      <c r="AB19" s="26"/>
    </row>
    <row r="20" spans="1:30" ht="15.95" customHeight="1" thickBot="1">
      <c r="A20" s="155"/>
      <c r="B20" s="24"/>
      <c r="C20" s="55" t="s">
        <v>22</v>
      </c>
      <c r="D20" s="18">
        <v>1</v>
      </c>
      <c r="E20" s="19">
        <v>1</v>
      </c>
      <c r="F20" s="19">
        <v>17</v>
      </c>
      <c r="G20" s="19">
        <v>2</v>
      </c>
      <c r="H20" s="19">
        <v>3</v>
      </c>
      <c r="I20" s="19">
        <v>2</v>
      </c>
      <c r="J20" s="9">
        <v>3</v>
      </c>
      <c r="K20" s="9">
        <v>1</v>
      </c>
      <c r="L20" s="19">
        <v>9</v>
      </c>
      <c r="M20" s="19">
        <v>1</v>
      </c>
      <c r="N20" s="19"/>
      <c r="O20" s="19"/>
      <c r="P20" s="19">
        <v>1</v>
      </c>
      <c r="Q20" s="19"/>
      <c r="R20" s="19">
        <v>1</v>
      </c>
      <c r="S20" s="19"/>
      <c r="T20" s="19">
        <v>1</v>
      </c>
      <c r="U20" s="19"/>
      <c r="V20" s="19"/>
      <c r="W20" s="56"/>
      <c r="X20" s="58">
        <f t="shared" si="0"/>
        <v>36</v>
      </c>
      <c r="Y20" s="59">
        <f t="shared" si="0"/>
        <v>7</v>
      </c>
      <c r="Z20" s="2"/>
      <c r="AA20" s="158"/>
      <c r="AB20" s="26"/>
    </row>
    <row r="21" spans="1:30" ht="12.75" customHeight="1" thickBot="1">
      <c r="A21" s="155"/>
      <c r="B21" s="24"/>
      <c r="C21" s="31" t="s">
        <v>23</v>
      </c>
      <c r="D21" s="32">
        <f t="shared" ref="D21:Y21" si="1">SUM(D7:D20)</f>
        <v>155</v>
      </c>
      <c r="E21" s="32">
        <f t="shared" si="1"/>
        <v>66</v>
      </c>
      <c r="F21" s="32">
        <f t="shared" si="1"/>
        <v>416</v>
      </c>
      <c r="G21" s="32">
        <f t="shared" si="1"/>
        <v>150</v>
      </c>
      <c r="H21" s="32">
        <f t="shared" si="1"/>
        <v>61</v>
      </c>
      <c r="I21" s="32">
        <f t="shared" si="1"/>
        <v>27</v>
      </c>
      <c r="J21" s="32">
        <f t="shared" si="1"/>
        <v>37</v>
      </c>
      <c r="K21" s="32">
        <f t="shared" si="1"/>
        <v>16</v>
      </c>
      <c r="L21" s="32">
        <f t="shared" si="1"/>
        <v>52</v>
      </c>
      <c r="M21" s="32">
        <f t="shared" si="1"/>
        <v>16</v>
      </c>
      <c r="N21" s="32">
        <f t="shared" si="1"/>
        <v>7</v>
      </c>
      <c r="O21" s="32">
        <f t="shared" si="1"/>
        <v>1</v>
      </c>
      <c r="P21" s="32">
        <f t="shared" si="1"/>
        <v>40</v>
      </c>
      <c r="Q21" s="32">
        <f t="shared" si="1"/>
        <v>29</v>
      </c>
      <c r="R21" s="32">
        <f t="shared" si="1"/>
        <v>72</v>
      </c>
      <c r="S21" s="32">
        <f t="shared" si="1"/>
        <v>37</v>
      </c>
      <c r="T21" s="32">
        <f t="shared" si="1"/>
        <v>28</v>
      </c>
      <c r="U21" s="32">
        <f t="shared" si="1"/>
        <v>11</v>
      </c>
      <c r="V21" s="32">
        <f t="shared" si="1"/>
        <v>32</v>
      </c>
      <c r="W21" s="57">
        <f t="shared" si="1"/>
        <v>9</v>
      </c>
      <c r="X21" s="80">
        <f t="shared" si="1"/>
        <v>900</v>
      </c>
      <c r="Y21" s="51">
        <f t="shared" si="1"/>
        <v>362</v>
      </c>
      <c r="Z21" s="2"/>
      <c r="AA21" s="158"/>
      <c r="AB21" s="26"/>
    </row>
    <row r="22" spans="1:30" ht="12.75" customHeight="1" thickBot="1">
      <c r="A22" s="155"/>
      <c r="B22" s="24"/>
      <c r="C22" s="33" t="s">
        <v>34</v>
      </c>
      <c r="D22" s="147">
        <f>+(E21/D21)</f>
        <v>0.4258064516129032</v>
      </c>
      <c r="E22" s="131"/>
      <c r="F22" s="147">
        <f>+(G21/F21)</f>
        <v>0.36057692307692307</v>
      </c>
      <c r="G22" s="131"/>
      <c r="H22" s="147">
        <f>+(I21/H21)</f>
        <v>0.44262295081967212</v>
      </c>
      <c r="I22" s="131"/>
      <c r="J22" s="147">
        <f>+(K21/J21)</f>
        <v>0.43243243243243246</v>
      </c>
      <c r="K22" s="131"/>
      <c r="L22" s="147">
        <f>+(M21/L21)</f>
        <v>0.30769230769230771</v>
      </c>
      <c r="M22" s="131"/>
      <c r="N22" s="147">
        <f>+(O21/N21)</f>
        <v>0.14285714285714285</v>
      </c>
      <c r="O22" s="131"/>
      <c r="P22" s="147">
        <f>+(Q21/P21)</f>
        <v>0.72499999999999998</v>
      </c>
      <c r="Q22" s="131"/>
      <c r="R22" s="147">
        <f>+(S21/R21)</f>
        <v>0.51388888888888884</v>
      </c>
      <c r="S22" s="131"/>
      <c r="T22" s="147">
        <f>+(U21/T21)</f>
        <v>0.39285714285714285</v>
      </c>
      <c r="U22" s="131"/>
      <c r="V22" s="147">
        <f>+(W21/V21)</f>
        <v>0.28125</v>
      </c>
      <c r="W22" s="131"/>
      <c r="X22" s="147">
        <f>+(Y21/X21)</f>
        <v>0.4022222222222222</v>
      </c>
      <c r="Y22" s="131"/>
      <c r="Z22" s="2"/>
      <c r="AA22" s="158"/>
      <c r="AB22" s="26"/>
    </row>
    <row r="23" spans="1:30" ht="12.75" customHeight="1" thickBot="1">
      <c r="A23" s="155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58"/>
      <c r="AB23" s="26"/>
    </row>
    <row r="24" spans="1:30" ht="13.5" customHeight="1" thickBot="1">
      <c r="A24" s="155"/>
      <c r="B24" s="24"/>
      <c r="C24" s="148" t="s">
        <v>0</v>
      </c>
      <c r="D24" s="156" t="s">
        <v>37</v>
      </c>
      <c r="E24" s="140"/>
      <c r="F24" s="113" t="s">
        <v>52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51" t="s">
        <v>23</v>
      </c>
      <c r="W24" s="152"/>
      <c r="X24" s="15"/>
      <c r="Y24" s="15"/>
      <c r="Z24" s="15"/>
      <c r="AA24" s="158"/>
      <c r="AB24" s="26"/>
    </row>
    <row r="25" spans="1:30" ht="12.75" customHeight="1" thickBot="1">
      <c r="A25" s="155"/>
      <c r="B25" s="24"/>
      <c r="C25" s="149"/>
      <c r="D25" s="157"/>
      <c r="E25" s="142"/>
      <c r="F25" s="137" t="s">
        <v>25</v>
      </c>
      <c r="G25" s="138"/>
      <c r="H25" s="137" t="s">
        <v>24</v>
      </c>
      <c r="I25" s="138"/>
      <c r="J25" s="137" t="s">
        <v>26</v>
      </c>
      <c r="K25" s="138"/>
      <c r="L25" s="137" t="s">
        <v>27</v>
      </c>
      <c r="M25" s="138"/>
      <c r="N25" s="137" t="s">
        <v>28</v>
      </c>
      <c r="O25" s="138"/>
      <c r="P25" s="137" t="s">
        <v>29</v>
      </c>
      <c r="Q25" s="138"/>
      <c r="R25" s="137" t="s">
        <v>30</v>
      </c>
      <c r="S25" s="138"/>
      <c r="T25" s="137" t="s">
        <v>31</v>
      </c>
      <c r="U25" s="138"/>
      <c r="V25" s="153"/>
      <c r="W25" s="154"/>
      <c r="X25" s="15"/>
      <c r="Y25" s="15"/>
      <c r="Z25" s="15"/>
      <c r="AA25" s="158"/>
      <c r="AB25" s="26"/>
    </row>
    <row r="26" spans="1:30" ht="12.75" customHeight="1" thickBot="1">
      <c r="A26" s="155"/>
      <c r="B26" s="24"/>
      <c r="C26" s="150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78" t="s">
        <v>33</v>
      </c>
      <c r="V26" s="50" t="s">
        <v>32</v>
      </c>
      <c r="W26" s="50" t="s">
        <v>33</v>
      </c>
      <c r="X26" s="15"/>
      <c r="Y26" s="15"/>
      <c r="Z26" s="15"/>
      <c r="AA26" s="158"/>
      <c r="AB26" s="26"/>
    </row>
    <row r="27" spans="1:30" ht="15.95" customHeight="1">
      <c r="A27" s="155"/>
      <c r="B27" s="24"/>
      <c r="C27" s="52" t="s">
        <v>10</v>
      </c>
      <c r="D27" s="8">
        <f t="shared" ref="D27:D39" si="2">(X7)</f>
        <v>18</v>
      </c>
      <c r="E27" s="8">
        <f t="shared" ref="E27:E40" si="3">(Y7)</f>
        <v>2</v>
      </c>
      <c r="F27" s="7"/>
      <c r="G27" s="7"/>
      <c r="H27" s="7">
        <v>2</v>
      </c>
      <c r="I27" s="7"/>
      <c r="J27" s="11"/>
      <c r="K27" s="11"/>
      <c r="L27" s="7"/>
      <c r="M27" s="7"/>
      <c r="N27" s="7">
        <v>16</v>
      </c>
      <c r="O27" s="7">
        <v>7</v>
      </c>
      <c r="P27" s="7">
        <v>4</v>
      </c>
      <c r="Q27" s="7"/>
      <c r="R27" s="7"/>
      <c r="S27" s="7"/>
      <c r="T27" s="7"/>
      <c r="U27" s="37"/>
      <c r="V27" s="47">
        <f t="shared" ref="V27:W40" si="4">(D27+F27+H27+J27+L27+N27+P27+R27+T27)</f>
        <v>40</v>
      </c>
      <c r="W27" s="47">
        <f>(E27+G27+I27+K27+M27+O27+Q27+S27+U27)</f>
        <v>9</v>
      </c>
      <c r="X27" s="15"/>
      <c r="Y27" s="15"/>
      <c r="Z27" s="39"/>
      <c r="AA27" s="158"/>
      <c r="AB27" s="26"/>
      <c r="AC27" s="46">
        <f>(W27/V27)</f>
        <v>0.22500000000000001</v>
      </c>
    </row>
    <row r="28" spans="1:30" ht="15.95" customHeight="1">
      <c r="A28" s="155"/>
      <c r="B28" s="24"/>
      <c r="C28" s="53" t="s">
        <v>11</v>
      </c>
      <c r="D28" s="8">
        <f t="shared" si="2"/>
        <v>21</v>
      </c>
      <c r="E28" s="8">
        <f t="shared" si="3"/>
        <v>11</v>
      </c>
      <c r="F28" s="9">
        <v>5</v>
      </c>
      <c r="G28" s="9"/>
      <c r="H28" s="9">
        <v>3</v>
      </c>
      <c r="I28" s="9">
        <v>1</v>
      </c>
      <c r="J28" s="11">
        <v>1</v>
      </c>
      <c r="K28" s="11">
        <v>1</v>
      </c>
      <c r="L28" s="9"/>
      <c r="M28" s="9"/>
      <c r="N28" s="9">
        <v>3</v>
      </c>
      <c r="O28" s="9"/>
      <c r="P28" s="9">
        <v>3</v>
      </c>
      <c r="Q28" s="9">
        <v>1</v>
      </c>
      <c r="R28" s="9"/>
      <c r="S28" s="9"/>
      <c r="T28" s="9"/>
      <c r="U28" s="16"/>
      <c r="V28" s="47">
        <f t="shared" si="4"/>
        <v>36</v>
      </c>
      <c r="W28" s="47">
        <f>(E28+G28+I28+K28+M28+O28+Q28+S28+U28)</f>
        <v>14</v>
      </c>
      <c r="X28" s="12"/>
      <c r="Y28" s="12"/>
      <c r="Z28" s="39"/>
      <c r="AA28" s="158"/>
      <c r="AB28" s="26"/>
      <c r="AC28" s="46">
        <f t="shared" ref="AC28:AC40" si="5">(W28/V28)</f>
        <v>0.3888888888888889</v>
      </c>
    </row>
    <row r="29" spans="1:30" ht="15.95" customHeight="1">
      <c r="A29" s="155"/>
      <c r="B29" s="24"/>
      <c r="C29" s="53" t="s">
        <v>14</v>
      </c>
      <c r="D29" s="8">
        <f t="shared" si="2"/>
        <v>45</v>
      </c>
      <c r="E29" s="8">
        <f t="shared" si="3"/>
        <v>41</v>
      </c>
      <c r="F29" s="9">
        <v>12</v>
      </c>
      <c r="G29" s="9">
        <v>10</v>
      </c>
      <c r="H29" s="9">
        <v>5</v>
      </c>
      <c r="I29" s="9">
        <v>5</v>
      </c>
      <c r="J29" s="11"/>
      <c r="K29" s="11"/>
      <c r="L29" s="9">
        <v>3</v>
      </c>
      <c r="M29" s="9">
        <v>2</v>
      </c>
      <c r="N29" s="9">
        <v>6</v>
      </c>
      <c r="O29" s="9">
        <v>5</v>
      </c>
      <c r="P29" s="9"/>
      <c r="Q29" s="9"/>
      <c r="R29" s="9">
        <v>2</v>
      </c>
      <c r="S29" s="9">
        <v>2</v>
      </c>
      <c r="T29" s="9">
        <v>2</v>
      </c>
      <c r="U29" s="16">
        <v>2</v>
      </c>
      <c r="V29" s="47">
        <f t="shared" si="4"/>
        <v>75</v>
      </c>
      <c r="W29" s="47">
        <f t="shared" si="4"/>
        <v>67</v>
      </c>
      <c r="X29" s="15"/>
      <c r="Y29" s="15"/>
      <c r="Z29" s="39"/>
      <c r="AA29" s="158"/>
      <c r="AB29" s="26"/>
      <c r="AC29" s="46">
        <f t="shared" si="5"/>
        <v>0.89333333333333331</v>
      </c>
      <c r="AD29" s="25"/>
    </row>
    <row r="30" spans="1:30" ht="15.95" customHeight="1">
      <c r="A30" s="155"/>
      <c r="B30" s="24"/>
      <c r="C30" s="54" t="s">
        <v>38</v>
      </c>
      <c r="D30" s="8">
        <f t="shared" si="2"/>
        <v>17</v>
      </c>
      <c r="E30" s="8">
        <f t="shared" si="3"/>
        <v>6</v>
      </c>
      <c r="F30" s="9">
        <v>8</v>
      </c>
      <c r="G30" s="9">
        <v>1</v>
      </c>
      <c r="H30" s="9">
        <v>3</v>
      </c>
      <c r="I30" s="9">
        <v>1</v>
      </c>
      <c r="J30" s="11">
        <v>1</v>
      </c>
      <c r="K30" s="11"/>
      <c r="L30" s="9">
        <v>1</v>
      </c>
      <c r="M30" s="9"/>
      <c r="N30" s="9"/>
      <c r="O30" s="9"/>
      <c r="P30" s="9">
        <v>1</v>
      </c>
      <c r="Q30" s="9"/>
      <c r="R30" s="9"/>
      <c r="S30" s="9"/>
      <c r="T30" s="9"/>
      <c r="U30" s="16"/>
      <c r="V30" s="48">
        <f t="shared" si="4"/>
        <v>31</v>
      </c>
      <c r="W30" s="48">
        <f t="shared" si="4"/>
        <v>8</v>
      </c>
      <c r="X30" s="15"/>
      <c r="Y30" s="15"/>
      <c r="Z30" s="39"/>
      <c r="AA30" s="158"/>
      <c r="AB30" s="26"/>
      <c r="AC30" s="46">
        <f t="shared" si="5"/>
        <v>0.25806451612903225</v>
      </c>
      <c r="AD30" s="25"/>
    </row>
    <row r="31" spans="1:30" ht="15.95" customHeight="1">
      <c r="A31" s="155"/>
      <c r="B31" s="24"/>
      <c r="C31" s="53" t="s">
        <v>12</v>
      </c>
      <c r="D31" s="8">
        <f t="shared" si="2"/>
        <v>96</v>
      </c>
      <c r="E31" s="8">
        <f t="shared" si="3"/>
        <v>52</v>
      </c>
      <c r="F31" s="9">
        <v>13</v>
      </c>
      <c r="G31" s="9">
        <v>7</v>
      </c>
      <c r="H31" s="9">
        <v>16</v>
      </c>
      <c r="I31" s="9">
        <v>11</v>
      </c>
      <c r="J31" s="11">
        <v>2</v>
      </c>
      <c r="K31" s="11">
        <v>2</v>
      </c>
      <c r="L31" s="9">
        <v>2</v>
      </c>
      <c r="M31" s="9">
        <v>1</v>
      </c>
      <c r="N31" s="9">
        <v>1</v>
      </c>
      <c r="O31" s="9"/>
      <c r="P31" s="9">
        <v>5</v>
      </c>
      <c r="Q31" s="9">
        <v>1</v>
      </c>
      <c r="R31" s="9"/>
      <c r="S31" s="9"/>
      <c r="T31" s="9"/>
      <c r="U31" s="16"/>
      <c r="V31" s="47">
        <f>(D31+F31+H31+J31+L31+N31+P31+R31+T31)</f>
        <v>135</v>
      </c>
      <c r="W31" s="47">
        <f>(E31+G31+I31+K31+M31+O31+Q31+S31+U31)</f>
        <v>74</v>
      </c>
      <c r="X31" s="15"/>
      <c r="Y31" s="15"/>
      <c r="Z31" s="39"/>
      <c r="AA31" s="158"/>
      <c r="AB31" s="26"/>
      <c r="AC31" s="46">
        <f t="shared" si="5"/>
        <v>0.54814814814814816</v>
      </c>
      <c r="AD31" s="25"/>
    </row>
    <row r="32" spans="1:30" ht="15.95" customHeight="1">
      <c r="A32" s="155"/>
      <c r="B32" s="24"/>
      <c r="C32" s="53" t="s">
        <v>13</v>
      </c>
      <c r="D32" s="8">
        <f t="shared" si="2"/>
        <v>69</v>
      </c>
      <c r="E32" s="8">
        <f t="shared" si="3"/>
        <v>24</v>
      </c>
      <c r="F32" s="9">
        <v>11</v>
      </c>
      <c r="G32" s="9">
        <v>2</v>
      </c>
      <c r="H32" s="9">
        <v>8</v>
      </c>
      <c r="I32" s="9">
        <v>4</v>
      </c>
      <c r="J32" s="11"/>
      <c r="K32" s="11"/>
      <c r="L32" s="9"/>
      <c r="M32" s="9"/>
      <c r="N32" s="9">
        <v>4</v>
      </c>
      <c r="O32" s="9">
        <v>2</v>
      </c>
      <c r="P32" s="9">
        <v>2</v>
      </c>
      <c r="Q32" s="9"/>
      <c r="R32" s="9"/>
      <c r="S32" s="9"/>
      <c r="T32" s="9">
        <v>1</v>
      </c>
      <c r="U32" s="16"/>
      <c r="V32" s="47">
        <f>(D32+F32+H32+J32+L32+N32+P32+R32+T32)</f>
        <v>95</v>
      </c>
      <c r="W32" s="47">
        <f>(E32+G32+I32+K32+M32+O32+Q32+S32+U32)</f>
        <v>32</v>
      </c>
      <c r="X32" s="15"/>
      <c r="Y32" s="15"/>
      <c r="Z32" s="39"/>
      <c r="AA32" s="158"/>
      <c r="AB32" s="26"/>
      <c r="AC32" s="46">
        <f t="shared" si="5"/>
        <v>0.33684210526315789</v>
      </c>
      <c r="AD32" s="25"/>
    </row>
    <row r="33" spans="1:30" ht="15.95" customHeight="1">
      <c r="A33" s="155"/>
      <c r="B33" s="24"/>
      <c r="C33" s="53" t="s">
        <v>15</v>
      </c>
      <c r="D33" s="8">
        <f t="shared" si="2"/>
        <v>141</v>
      </c>
      <c r="E33" s="8">
        <f t="shared" si="3"/>
        <v>127</v>
      </c>
      <c r="F33" s="9">
        <v>24</v>
      </c>
      <c r="G33" s="9">
        <v>23</v>
      </c>
      <c r="H33" s="9">
        <v>25</v>
      </c>
      <c r="I33" s="9">
        <v>22</v>
      </c>
      <c r="J33" s="11">
        <v>2</v>
      </c>
      <c r="K33" s="11">
        <v>2</v>
      </c>
      <c r="L33" s="9">
        <v>3</v>
      </c>
      <c r="M33" s="9">
        <v>3</v>
      </c>
      <c r="N33" s="9">
        <v>27</v>
      </c>
      <c r="O33" s="9">
        <v>25</v>
      </c>
      <c r="P33" s="9">
        <v>5</v>
      </c>
      <c r="Q33" s="9">
        <v>5</v>
      </c>
      <c r="R33" s="9">
        <v>1</v>
      </c>
      <c r="S33" s="9">
        <v>1</v>
      </c>
      <c r="T33" s="9">
        <v>3</v>
      </c>
      <c r="U33" s="16">
        <v>3</v>
      </c>
      <c r="V33" s="47">
        <f t="shared" si="4"/>
        <v>231</v>
      </c>
      <c r="W33" s="48">
        <f t="shared" si="4"/>
        <v>211</v>
      </c>
      <c r="X33" s="15"/>
      <c r="Y33" s="15"/>
      <c r="Z33" s="39"/>
      <c r="AA33" s="158"/>
      <c r="AB33" s="26"/>
      <c r="AC33" s="46">
        <f t="shared" si="5"/>
        <v>0.91341991341991347</v>
      </c>
      <c r="AD33" s="27"/>
    </row>
    <row r="34" spans="1:30" ht="15.95" customHeight="1">
      <c r="A34" s="155"/>
      <c r="B34" s="24"/>
      <c r="C34" s="53" t="s">
        <v>16</v>
      </c>
      <c r="D34" s="8">
        <f t="shared" si="2"/>
        <v>91</v>
      </c>
      <c r="E34" s="8">
        <f t="shared" si="3"/>
        <v>40</v>
      </c>
      <c r="F34" s="9">
        <v>12</v>
      </c>
      <c r="G34" s="9">
        <v>5</v>
      </c>
      <c r="H34" s="9">
        <v>11</v>
      </c>
      <c r="I34" s="9">
        <v>5</v>
      </c>
      <c r="J34" s="11"/>
      <c r="K34" s="11"/>
      <c r="L34" s="9">
        <v>2</v>
      </c>
      <c r="M34" s="9"/>
      <c r="N34" s="9">
        <v>5</v>
      </c>
      <c r="O34" s="9">
        <v>1</v>
      </c>
      <c r="P34" s="9">
        <v>2</v>
      </c>
      <c r="Q34" s="9">
        <v>2</v>
      </c>
      <c r="R34" s="9">
        <v>4</v>
      </c>
      <c r="S34" s="9">
        <v>1</v>
      </c>
      <c r="T34" s="9">
        <v>1</v>
      </c>
      <c r="U34" s="16">
        <v>1</v>
      </c>
      <c r="V34" s="47">
        <f t="shared" si="4"/>
        <v>128</v>
      </c>
      <c r="W34" s="47">
        <f t="shared" si="4"/>
        <v>55</v>
      </c>
      <c r="X34" s="15"/>
      <c r="Y34" s="15"/>
      <c r="Z34" s="39"/>
      <c r="AA34" s="158"/>
      <c r="AB34" s="26"/>
      <c r="AC34" s="46">
        <f t="shared" si="5"/>
        <v>0.4296875</v>
      </c>
    </row>
    <row r="35" spans="1:30" ht="15.95" customHeight="1">
      <c r="A35" s="155"/>
      <c r="B35" s="24"/>
      <c r="C35" s="53" t="s">
        <v>17</v>
      </c>
      <c r="D35" s="8">
        <f t="shared" si="2"/>
        <v>38</v>
      </c>
      <c r="E35" s="8">
        <f t="shared" si="3"/>
        <v>23</v>
      </c>
      <c r="F35" s="9">
        <v>5</v>
      </c>
      <c r="G35" s="9">
        <v>1</v>
      </c>
      <c r="H35" s="9">
        <v>2</v>
      </c>
      <c r="I35" s="9">
        <v>1</v>
      </c>
      <c r="J35" s="11"/>
      <c r="K35" s="11"/>
      <c r="L35" s="9"/>
      <c r="M35" s="9"/>
      <c r="N35" s="9">
        <v>2</v>
      </c>
      <c r="O35" s="9">
        <v>1</v>
      </c>
      <c r="P35" s="9">
        <v>1</v>
      </c>
      <c r="Q35" s="9"/>
      <c r="R35" s="9"/>
      <c r="S35" s="9"/>
      <c r="T35" s="9"/>
      <c r="U35" s="16"/>
      <c r="V35" s="48">
        <f t="shared" si="4"/>
        <v>48</v>
      </c>
      <c r="W35" s="48">
        <f t="shared" si="4"/>
        <v>26</v>
      </c>
      <c r="X35" s="13"/>
      <c r="Y35" s="13"/>
      <c r="Z35" s="39"/>
      <c r="AA35" s="158"/>
      <c r="AB35" s="26"/>
      <c r="AC35" s="46">
        <f t="shared" si="5"/>
        <v>0.54166666666666663</v>
      </c>
    </row>
    <row r="36" spans="1:30" ht="15.95" customHeight="1">
      <c r="A36" s="155"/>
      <c r="B36" s="24"/>
      <c r="C36" s="53" t="s">
        <v>18</v>
      </c>
      <c r="D36" s="8">
        <f t="shared" si="2"/>
        <v>77</v>
      </c>
      <c r="E36" s="8">
        <f t="shared" si="3"/>
        <v>11</v>
      </c>
      <c r="F36" s="9">
        <v>19</v>
      </c>
      <c r="G36" s="9">
        <v>4</v>
      </c>
      <c r="H36" s="9">
        <v>3</v>
      </c>
      <c r="I36" s="9">
        <v>1</v>
      </c>
      <c r="J36" s="11">
        <v>3</v>
      </c>
      <c r="K36" s="11"/>
      <c r="L36" s="9"/>
      <c r="M36" s="9"/>
      <c r="N36" s="9">
        <v>3</v>
      </c>
      <c r="O36" s="9">
        <v>1</v>
      </c>
      <c r="P36" s="9"/>
      <c r="Q36" s="9"/>
      <c r="R36" s="9"/>
      <c r="S36" s="9"/>
      <c r="T36" s="9">
        <v>3</v>
      </c>
      <c r="U36" s="16">
        <v>1</v>
      </c>
      <c r="V36" s="48">
        <f t="shared" si="4"/>
        <v>108</v>
      </c>
      <c r="W36" s="48">
        <f t="shared" si="4"/>
        <v>18</v>
      </c>
      <c r="X36" s="13"/>
      <c r="Y36" s="13"/>
      <c r="Z36" s="39"/>
      <c r="AA36" s="158"/>
      <c r="AB36" s="26"/>
      <c r="AC36" s="46">
        <f t="shared" si="5"/>
        <v>0.16666666666666666</v>
      </c>
    </row>
    <row r="37" spans="1:30" ht="15.95" customHeight="1">
      <c r="A37" s="155"/>
      <c r="B37" s="24"/>
      <c r="C37" s="53" t="s">
        <v>19</v>
      </c>
      <c r="D37" s="8">
        <f t="shared" si="2"/>
        <v>55</v>
      </c>
      <c r="E37" s="8">
        <f t="shared" si="3"/>
        <v>0</v>
      </c>
      <c r="F37" s="9">
        <v>1</v>
      </c>
      <c r="G37" s="9"/>
      <c r="H37" s="9">
        <v>1</v>
      </c>
      <c r="I37" s="9"/>
      <c r="J37" s="11"/>
      <c r="K37" s="11"/>
      <c r="L37" s="9"/>
      <c r="M37" s="9"/>
      <c r="N37" s="9">
        <v>2</v>
      </c>
      <c r="O37" s="9"/>
      <c r="P37" s="9"/>
      <c r="Q37" s="9"/>
      <c r="R37" s="9"/>
      <c r="S37" s="9"/>
      <c r="T37" s="9"/>
      <c r="U37" s="16"/>
      <c r="V37" s="47">
        <f t="shared" si="4"/>
        <v>59</v>
      </c>
      <c r="W37" s="47">
        <f t="shared" si="4"/>
        <v>0</v>
      </c>
      <c r="X37" s="14"/>
      <c r="Y37" s="14"/>
      <c r="Z37" s="39"/>
      <c r="AA37" s="158"/>
      <c r="AB37" s="26"/>
      <c r="AC37" s="46">
        <f t="shared" si="5"/>
        <v>0</v>
      </c>
    </row>
    <row r="38" spans="1:30" ht="15.95" customHeight="1">
      <c r="A38" s="155"/>
      <c r="B38" s="24"/>
      <c r="C38" s="53" t="s">
        <v>20</v>
      </c>
      <c r="D38" s="8">
        <f t="shared" si="2"/>
        <v>4</v>
      </c>
      <c r="E38" s="8">
        <f t="shared" si="3"/>
        <v>0</v>
      </c>
      <c r="F38" s="9">
        <v>5</v>
      </c>
      <c r="G38" s="9">
        <v>1</v>
      </c>
      <c r="H38" s="9"/>
      <c r="I38" s="9"/>
      <c r="J38" s="11">
        <v>1</v>
      </c>
      <c r="K38" s="11"/>
      <c r="L38" s="9"/>
      <c r="M38" s="9"/>
      <c r="N38" s="9"/>
      <c r="O38" s="9"/>
      <c r="P38" s="9"/>
      <c r="Q38" s="9"/>
      <c r="R38" s="9"/>
      <c r="S38" s="9"/>
      <c r="T38" s="9"/>
      <c r="U38" s="16"/>
      <c r="V38" s="47">
        <f t="shared" si="4"/>
        <v>10</v>
      </c>
      <c r="W38" s="47">
        <f t="shared" si="4"/>
        <v>1</v>
      </c>
      <c r="X38" s="15"/>
      <c r="Y38" s="15"/>
      <c r="Z38" s="39"/>
      <c r="AA38" s="158"/>
      <c r="AB38" s="26"/>
      <c r="AC38" s="46">
        <f t="shared" si="5"/>
        <v>0.1</v>
      </c>
    </row>
    <row r="39" spans="1:30" ht="15.95" customHeight="1">
      <c r="A39" s="155"/>
      <c r="B39" s="24"/>
      <c r="C39" s="53" t="s">
        <v>21</v>
      </c>
      <c r="D39" s="8">
        <f t="shared" si="2"/>
        <v>192</v>
      </c>
      <c r="E39" s="8">
        <f t="shared" si="3"/>
        <v>18</v>
      </c>
      <c r="F39" s="9">
        <v>10</v>
      </c>
      <c r="G39" s="9">
        <v>3</v>
      </c>
      <c r="H39" s="9">
        <v>6</v>
      </c>
      <c r="I39" s="9"/>
      <c r="J39" s="11">
        <v>1</v>
      </c>
      <c r="K39" s="11"/>
      <c r="L39" s="9">
        <v>1</v>
      </c>
      <c r="M39" s="9"/>
      <c r="N39" s="9">
        <v>6</v>
      </c>
      <c r="O39" s="9">
        <v>1</v>
      </c>
      <c r="P39" s="9">
        <v>4</v>
      </c>
      <c r="Q39" s="9">
        <v>1</v>
      </c>
      <c r="R39" s="9">
        <v>1</v>
      </c>
      <c r="S39" s="9"/>
      <c r="T39" s="9">
        <v>5</v>
      </c>
      <c r="U39" s="16"/>
      <c r="V39" s="47">
        <f t="shared" si="4"/>
        <v>226</v>
      </c>
      <c r="W39" s="47">
        <f t="shared" si="4"/>
        <v>23</v>
      </c>
      <c r="X39" s="15"/>
      <c r="Y39" s="15"/>
      <c r="Z39" s="39"/>
      <c r="AA39" s="158"/>
      <c r="AB39" s="26"/>
      <c r="AC39" s="46">
        <f t="shared" si="5"/>
        <v>0.10176991150442478</v>
      </c>
    </row>
    <row r="40" spans="1:30" ht="15.95" customHeight="1" thickBot="1">
      <c r="A40" s="155"/>
      <c r="B40" s="24"/>
      <c r="C40" s="55" t="s">
        <v>22</v>
      </c>
      <c r="D40" s="8">
        <f>(X20)</f>
        <v>36</v>
      </c>
      <c r="E40" s="8">
        <f t="shared" si="3"/>
        <v>7</v>
      </c>
      <c r="F40" s="11">
        <v>4</v>
      </c>
      <c r="G40" s="11">
        <v>1</v>
      </c>
      <c r="H40" s="9">
        <v>1</v>
      </c>
      <c r="I40" s="9">
        <v>1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7"/>
      <c r="V40" s="47">
        <f t="shared" si="4"/>
        <v>41</v>
      </c>
      <c r="W40" s="47">
        <f t="shared" si="4"/>
        <v>9</v>
      </c>
      <c r="X40" s="15"/>
      <c r="Y40" s="15"/>
      <c r="Z40" s="39"/>
      <c r="AA40" s="158"/>
      <c r="AB40" s="26"/>
      <c r="AC40" s="46">
        <f t="shared" si="5"/>
        <v>0.21951219512195122</v>
      </c>
    </row>
    <row r="41" spans="1:30" ht="12.75" customHeight="1" thickBot="1">
      <c r="A41" s="155"/>
      <c r="B41" s="24"/>
      <c r="C41" s="31" t="s">
        <v>23</v>
      </c>
      <c r="D41" s="77">
        <f>+(D21+F21+H21+J21+L21+N21+P21+R21+T21+V21)</f>
        <v>900</v>
      </c>
      <c r="E41" s="32">
        <f>+(E21+G21+I21+K21+M21+O21+Q21+S21+U21+W21)</f>
        <v>362</v>
      </c>
      <c r="F41" s="77">
        <f>SUM(F27:F40)</f>
        <v>129</v>
      </c>
      <c r="G41" s="77">
        <f t="shared" ref="G41:W41" si="6">SUM(G27:G40)</f>
        <v>58</v>
      </c>
      <c r="H41" s="77">
        <f t="shared" si="6"/>
        <v>86</v>
      </c>
      <c r="I41" s="77">
        <f t="shared" si="6"/>
        <v>52</v>
      </c>
      <c r="J41" s="77">
        <f t="shared" si="6"/>
        <v>11</v>
      </c>
      <c r="K41" s="77">
        <f t="shared" si="6"/>
        <v>5</v>
      </c>
      <c r="L41" s="77">
        <f t="shared" si="6"/>
        <v>12</v>
      </c>
      <c r="M41" s="77">
        <f t="shared" si="6"/>
        <v>6</v>
      </c>
      <c r="N41" s="77">
        <f t="shared" si="6"/>
        <v>75</v>
      </c>
      <c r="O41" s="77">
        <f t="shared" si="6"/>
        <v>43</v>
      </c>
      <c r="P41" s="77">
        <f t="shared" si="6"/>
        <v>27</v>
      </c>
      <c r="Q41" s="77">
        <f t="shared" si="6"/>
        <v>10</v>
      </c>
      <c r="R41" s="77">
        <f t="shared" si="6"/>
        <v>8</v>
      </c>
      <c r="S41" s="77">
        <f t="shared" si="6"/>
        <v>4</v>
      </c>
      <c r="T41" s="77">
        <f t="shared" si="6"/>
        <v>15</v>
      </c>
      <c r="U41" s="77">
        <f t="shared" si="6"/>
        <v>7</v>
      </c>
      <c r="V41" s="80">
        <f t="shared" si="6"/>
        <v>1263</v>
      </c>
      <c r="W41" s="80">
        <f t="shared" si="6"/>
        <v>547</v>
      </c>
      <c r="X41" s="13"/>
      <c r="Y41" s="13"/>
      <c r="Z41" s="13"/>
      <c r="AA41" s="158"/>
      <c r="AB41" s="26"/>
      <c r="AC41" s="42"/>
    </row>
    <row r="42" spans="1:30" ht="12.75" customHeight="1" thickBot="1">
      <c r="A42" s="155"/>
      <c r="B42" s="24"/>
      <c r="C42" s="33" t="s">
        <v>34</v>
      </c>
      <c r="D42" s="147">
        <f>+(E41/D41)</f>
        <v>0.4022222222222222</v>
      </c>
      <c r="E42" s="131"/>
      <c r="F42" s="147">
        <f>+(G41/F41)</f>
        <v>0.44961240310077522</v>
      </c>
      <c r="G42" s="131"/>
      <c r="H42" s="147">
        <f>+(I41/H41)</f>
        <v>0.60465116279069764</v>
      </c>
      <c r="I42" s="131"/>
      <c r="J42" s="147">
        <f>+(K41/J41)</f>
        <v>0.45454545454545453</v>
      </c>
      <c r="K42" s="131"/>
      <c r="L42" s="147">
        <f>+(M41/L41)</f>
        <v>0.5</v>
      </c>
      <c r="M42" s="131"/>
      <c r="N42" s="147">
        <f>+(O41/N41)</f>
        <v>0.57333333333333336</v>
      </c>
      <c r="O42" s="131"/>
      <c r="P42" s="147">
        <f>+(Q41/P41)</f>
        <v>0.37037037037037035</v>
      </c>
      <c r="Q42" s="131"/>
      <c r="R42" s="147">
        <f>+(S41/R41)</f>
        <v>0.5</v>
      </c>
      <c r="S42" s="131"/>
      <c r="T42" s="147">
        <f>+(U41/T41)</f>
        <v>0.46666666666666667</v>
      </c>
      <c r="U42" s="131"/>
      <c r="V42" s="159">
        <f>+(W41/V41)</f>
        <v>0.43309580364212191</v>
      </c>
      <c r="W42" s="160"/>
      <c r="X42" s="13"/>
      <c r="Y42" s="13"/>
      <c r="Z42" s="13"/>
      <c r="AA42" s="158"/>
      <c r="AB42" s="26"/>
    </row>
    <row r="43" spans="1:30" ht="12.75" customHeight="1">
      <c r="A43" s="155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58"/>
      <c r="AB43" s="26"/>
    </row>
    <row r="44" spans="1:30">
      <c r="A44" s="155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158"/>
      <c r="AB44" s="2"/>
    </row>
    <row r="45" spans="1:30">
      <c r="A45" s="8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158"/>
      <c r="AB45" s="2"/>
    </row>
    <row r="46" spans="1:30">
      <c r="A46" s="81"/>
      <c r="AA46" s="158"/>
    </row>
    <row r="47" spans="1:30">
      <c r="A47" s="81"/>
      <c r="AA47" s="158"/>
    </row>
    <row r="48" spans="1:30">
      <c r="A48" s="81"/>
    </row>
    <row r="49" spans="1:1">
      <c r="A49" s="81"/>
    </row>
    <row r="50" spans="1:1">
      <c r="A50" s="81"/>
    </row>
    <row r="51" spans="1:1">
      <c r="A51" s="81"/>
    </row>
    <row r="52" spans="1:1">
      <c r="A52" s="81"/>
    </row>
    <row r="53" spans="1:1">
      <c r="A53" s="81"/>
    </row>
    <row r="54" spans="1:1">
      <c r="A54" s="81"/>
    </row>
    <row r="55" spans="1:1">
      <c r="A55" s="81"/>
    </row>
    <row r="56" spans="1:1">
      <c r="A56" s="81"/>
    </row>
    <row r="57" spans="1:1">
      <c r="A57" s="81"/>
    </row>
    <row r="58" spans="1:1">
      <c r="A58" s="81"/>
    </row>
    <row r="59" spans="1:1">
      <c r="A59" s="81"/>
    </row>
    <row r="60" spans="1:1">
      <c r="A60" s="81"/>
    </row>
    <row r="61" spans="1:1">
      <c r="A61" s="81"/>
    </row>
    <row r="62" spans="1:1">
      <c r="A62" s="81"/>
    </row>
    <row r="63" spans="1:1">
      <c r="A63" s="81"/>
    </row>
    <row r="64" spans="1:1">
      <c r="A64" s="81"/>
    </row>
    <row r="65" spans="1:1">
      <c r="A65" s="81"/>
    </row>
    <row r="66" spans="1:1">
      <c r="A66" s="81"/>
    </row>
    <row r="67" spans="1:1">
      <c r="A67" s="81"/>
    </row>
    <row r="68" spans="1:1">
      <c r="A68" s="81"/>
    </row>
    <row r="69" spans="1:1">
      <c r="A69" s="81"/>
    </row>
    <row r="70" spans="1:1">
      <c r="A70" s="81"/>
    </row>
    <row r="71" spans="1:1">
      <c r="A71" s="81"/>
    </row>
    <row r="72" spans="1:1">
      <c r="A72" s="81"/>
    </row>
    <row r="73" spans="1:1">
      <c r="A73" s="81"/>
    </row>
    <row r="74" spans="1:1">
      <c r="A74" s="81"/>
    </row>
    <row r="75" spans="1:1">
      <c r="A75" s="81"/>
    </row>
    <row r="76" spans="1:1">
      <c r="A76" s="81"/>
    </row>
    <row r="77" spans="1:1">
      <c r="A77" s="81"/>
    </row>
    <row r="78" spans="1:1">
      <c r="A78" s="81"/>
    </row>
    <row r="79" spans="1:1">
      <c r="A79" s="81"/>
    </row>
    <row r="80" spans="1:1">
      <c r="A80" s="81"/>
    </row>
    <row r="81" spans="1:1">
      <c r="A81" s="81"/>
    </row>
    <row r="82" spans="1:1">
      <c r="A82" s="81"/>
    </row>
    <row r="83" spans="1:1">
      <c r="A83" s="81"/>
    </row>
    <row r="84" spans="1:1">
      <c r="A84" s="81"/>
    </row>
    <row r="85" spans="1:1">
      <c r="A85" s="81"/>
    </row>
    <row r="86" spans="1:1">
      <c r="A86" s="81"/>
    </row>
    <row r="87" spans="1:1">
      <c r="A87" s="81"/>
    </row>
    <row r="88" spans="1:1">
      <c r="A88" s="81"/>
    </row>
    <row r="89" spans="1:1">
      <c r="A89" s="81"/>
    </row>
  </sheetData>
  <mergeCells count="49">
    <mergeCell ref="P42:Q42"/>
    <mergeCell ref="C2:Y2"/>
    <mergeCell ref="C24:C26"/>
    <mergeCell ref="D24:E25"/>
    <mergeCell ref="H25:I25"/>
    <mergeCell ref="AA1:AA47"/>
    <mergeCell ref="V42:W42"/>
    <mergeCell ref="T25:U25"/>
    <mergeCell ref="N42:O42"/>
    <mergeCell ref="R25:S25"/>
    <mergeCell ref="J42:K42"/>
    <mergeCell ref="F25:G25"/>
    <mergeCell ref="T42:U42"/>
    <mergeCell ref="P25:Q25"/>
    <mergeCell ref="X22:Y22"/>
    <mergeCell ref="R42:S42"/>
    <mergeCell ref="J25:K25"/>
    <mergeCell ref="L25:M25"/>
    <mergeCell ref="L42:M42"/>
    <mergeCell ref="V24:W25"/>
    <mergeCell ref="F24:U24"/>
    <mergeCell ref="A1:A44"/>
    <mergeCell ref="N25:O25"/>
    <mergeCell ref="N22:O22"/>
    <mergeCell ref="D22:E22"/>
    <mergeCell ref="F22:G22"/>
    <mergeCell ref="D4:W4"/>
    <mergeCell ref="D42:E42"/>
    <mergeCell ref="F42:G42"/>
    <mergeCell ref="H42:I42"/>
    <mergeCell ref="J5:K5"/>
    <mergeCell ref="T5:U5"/>
    <mergeCell ref="P22:Q22"/>
    <mergeCell ref="R22:S22"/>
    <mergeCell ref="T22:U22"/>
    <mergeCell ref="V22:W22"/>
    <mergeCell ref="N5:O5"/>
    <mergeCell ref="P5:Q5"/>
    <mergeCell ref="L22:M22"/>
    <mergeCell ref="H22:I22"/>
    <mergeCell ref="J22:K22"/>
    <mergeCell ref="C4:C6"/>
    <mergeCell ref="X4:Y5"/>
    <mergeCell ref="D5:E5"/>
    <mergeCell ref="F5:G5"/>
    <mergeCell ref="H5:I5"/>
    <mergeCell ref="L5:M5"/>
    <mergeCell ref="V5:W5"/>
    <mergeCell ref="R5:S5"/>
  </mergeCells>
  <pageMargins left="0.70866141732283472" right="0.70866141732283472" top="0.74803149606299213" bottom="0.74803149606299213" header="0.31496062992125984" footer="0.31496062992125984"/>
  <pageSetup paperSize="268" scale="75" orientation="landscape" horizontalDpi="4294967294" verticalDpi="300" r:id="rId1"/>
  <colBreaks count="1" manualBreakCount="1">
    <brk id="2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1:U49"/>
  <sheetViews>
    <sheetView topLeftCell="C1" zoomScale="80" zoomScaleNormal="80" workbookViewId="0">
      <selection activeCell="S30" sqref="S30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80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 ht="15">
      <c r="B8" s="117"/>
      <c r="Q8" s="146"/>
      <c r="S8" s="68" t="s">
        <v>10</v>
      </c>
      <c r="T8" s="47"/>
    </row>
    <row r="9" spans="2:21" ht="15">
      <c r="B9" s="117"/>
      <c r="Q9" s="146"/>
      <c r="S9" s="69" t="s">
        <v>11</v>
      </c>
      <c r="T9" s="47"/>
    </row>
    <row r="10" spans="2:21" ht="15">
      <c r="B10" s="117"/>
      <c r="Q10" s="146"/>
      <c r="S10" s="69" t="s">
        <v>14</v>
      </c>
      <c r="T10" s="47"/>
    </row>
    <row r="11" spans="2:21" ht="15">
      <c r="B11" s="117"/>
      <c r="Q11" s="146"/>
      <c r="S11" s="70" t="s">
        <v>38</v>
      </c>
      <c r="T11" s="48"/>
    </row>
    <row r="12" spans="2:21" ht="15">
      <c r="B12" s="117"/>
      <c r="Q12" s="146"/>
      <c r="S12" s="69" t="s">
        <v>12</v>
      </c>
      <c r="T12" s="47"/>
    </row>
    <row r="13" spans="2:21" ht="15">
      <c r="B13" s="117"/>
      <c r="Q13" s="146"/>
      <c r="S13" s="69" t="s">
        <v>13</v>
      </c>
      <c r="T13" s="47"/>
    </row>
    <row r="14" spans="2:21" ht="15">
      <c r="B14" s="117"/>
      <c r="Q14" s="146"/>
      <c r="S14" s="69" t="s">
        <v>15</v>
      </c>
      <c r="T14" s="47"/>
    </row>
    <row r="15" spans="2:21" ht="15">
      <c r="B15" s="117"/>
      <c r="Q15" s="146"/>
      <c r="S15" s="69" t="s">
        <v>16</v>
      </c>
      <c r="T15" s="47"/>
    </row>
    <row r="16" spans="2:21" ht="15">
      <c r="B16" s="117"/>
      <c r="Q16" s="146"/>
      <c r="S16" s="69" t="s">
        <v>17</v>
      </c>
      <c r="T16" s="48"/>
    </row>
    <row r="17" spans="2:21" ht="15">
      <c r="B17" s="117"/>
      <c r="Q17" s="146"/>
      <c r="S17" s="69" t="s">
        <v>18</v>
      </c>
      <c r="T17" s="48"/>
    </row>
    <row r="18" spans="2:21" ht="15">
      <c r="B18" s="117"/>
      <c r="Q18" s="146"/>
      <c r="S18" s="69" t="s">
        <v>19</v>
      </c>
      <c r="T18" s="47"/>
    </row>
    <row r="19" spans="2:21" ht="15">
      <c r="B19" s="117"/>
      <c r="Q19" s="146"/>
      <c r="S19" s="69" t="s">
        <v>20</v>
      </c>
      <c r="T19" s="47"/>
    </row>
    <row r="20" spans="2:21" ht="15">
      <c r="B20" s="117"/>
      <c r="Q20" s="146"/>
      <c r="S20" s="69" t="s">
        <v>21</v>
      </c>
      <c r="T20" s="47"/>
    </row>
    <row r="21" spans="2:21" ht="15.75" thickBot="1">
      <c r="B21" s="117"/>
      <c r="Q21" s="146"/>
      <c r="S21" s="71" t="s">
        <v>22</v>
      </c>
      <c r="T21" s="47"/>
    </row>
    <row r="22" spans="2:21">
      <c r="B22" s="117"/>
      <c r="Q22" s="146"/>
      <c r="S22" s="4"/>
      <c r="T22" s="6">
        <f>SUM(T8:T21)</f>
        <v>0</v>
      </c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47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U49"/>
  <sheetViews>
    <sheetView topLeftCell="D1" zoomScale="80" zoomScaleNormal="80" workbookViewId="0">
      <selection activeCell="T8" sqref="T8:T21"/>
    </sheetView>
  </sheetViews>
  <sheetFormatPr baseColWidth="10" defaultRowHeight="12.75"/>
  <cols>
    <col min="1" max="1" width="2" customWidth="1"/>
    <col min="2" max="2" width="6.7109375" customWidth="1"/>
    <col min="3" max="3" width="9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56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 ht="15">
      <c r="B8" s="117"/>
      <c r="Q8" s="146"/>
      <c r="S8" s="52" t="s">
        <v>10</v>
      </c>
      <c r="T8" s="38">
        <v>40</v>
      </c>
    </row>
    <row r="9" spans="2:21" ht="15">
      <c r="B9" s="117"/>
      <c r="Q9" s="146"/>
      <c r="S9" s="53" t="s">
        <v>11</v>
      </c>
      <c r="T9" s="38">
        <v>36</v>
      </c>
    </row>
    <row r="10" spans="2:21" ht="15">
      <c r="B10" s="117"/>
      <c r="Q10" s="146"/>
      <c r="S10" s="53" t="s">
        <v>14</v>
      </c>
      <c r="T10" s="38">
        <v>75</v>
      </c>
    </row>
    <row r="11" spans="2:21" ht="15">
      <c r="B11" s="117"/>
      <c r="Q11" s="146"/>
      <c r="S11" s="54" t="s">
        <v>38</v>
      </c>
      <c r="T11" s="38">
        <v>31</v>
      </c>
    </row>
    <row r="12" spans="2:21" ht="15">
      <c r="B12" s="117"/>
      <c r="Q12" s="146"/>
      <c r="S12" s="53" t="s">
        <v>12</v>
      </c>
      <c r="T12" s="38">
        <v>135</v>
      </c>
    </row>
    <row r="13" spans="2:21" ht="15">
      <c r="B13" s="117"/>
      <c r="Q13" s="146"/>
      <c r="S13" s="53" t="s">
        <v>13</v>
      </c>
      <c r="T13" s="38">
        <v>95</v>
      </c>
    </row>
    <row r="14" spans="2:21" ht="15">
      <c r="B14" s="117"/>
      <c r="Q14" s="146"/>
      <c r="S14" s="53" t="s">
        <v>15</v>
      </c>
      <c r="T14" s="38">
        <v>231</v>
      </c>
    </row>
    <row r="15" spans="2:21" ht="15">
      <c r="B15" s="117"/>
      <c r="Q15" s="146"/>
      <c r="S15" s="53" t="s">
        <v>16</v>
      </c>
      <c r="T15" s="38">
        <v>128</v>
      </c>
    </row>
    <row r="16" spans="2:21" ht="15">
      <c r="B16" s="117"/>
      <c r="Q16" s="146"/>
      <c r="S16" s="53" t="s">
        <v>17</v>
      </c>
      <c r="T16" s="38">
        <v>48</v>
      </c>
    </row>
    <row r="17" spans="2:21" ht="15">
      <c r="B17" s="117"/>
      <c r="Q17" s="146"/>
      <c r="S17" s="53" t="s">
        <v>18</v>
      </c>
      <c r="T17" s="38">
        <v>108</v>
      </c>
    </row>
    <row r="18" spans="2:21" ht="15">
      <c r="B18" s="117"/>
      <c r="Q18" s="146"/>
      <c r="S18" s="53" t="s">
        <v>19</v>
      </c>
      <c r="T18" s="38">
        <v>59</v>
      </c>
    </row>
    <row r="19" spans="2:21" ht="15">
      <c r="B19" s="117"/>
      <c r="Q19" s="146"/>
      <c r="S19" s="53" t="s">
        <v>20</v>
      </c>
      <c r="T19" s="38">
        <v>10</v>
      </c>
    </row>
    <row r="20" spans="2:21" ht="15">
      <c r="B20" s="117"/>
      <c r="Q20" s="146"/>
      <c r="S20" s="53" t="s">
        <v>21</v>
      </c>
      <c r="T20" s="38">
        <v>226</v>
      </c>
    </row>
    <row r="21" spans="2:21" ht="15.75" thickBot="1">
      <c r="B21" s="117"/>
      <c r="Q21" s="146"/>
      <c r="S21" s="55" t="s">
        <v>22</v>
      </c>
      <c r="T21" s="38">
        <v>41</v>
      </c>
    </row>
    <row r="22" spans="2:21">
      <c r="B22" s="117"/>
      <c r="Q22" s="146"/>
      <c r="S22" s="4"/>
      <c r="T22" s="6">
        <f>SUM(T8:T21)</f>
        <v>1263</v>
      </c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35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70866141732283472" right="0.70866141732283472" top="0.74803149606299213" bottom="0.74803149606299213" header="0.31496062992125984" footer="0.31496062992125984"/>
  <pageSetup paperSize="190" scale="85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9"/>
  <sheetViews>
    <sheetView zoomScale="80" zoomScaleNormal="80" workbookViewId="0">
      <selection activeCell="V27" sqref="V27:V40"/>
    </sheetView>
  </sheetViews>
  <sheetFormatPr baseColWidth="10" defaultRowHeight="12.75"/>
  <cols>
    <col min="1" max="1" width="6.5703125" style="25" customWidth="1"/>
    <col min="2" max="2" width="4.140625" style="25" customWidth="1"/>
    <col min="3" max="3" width="35.85546875" style="25" customWidth="1"/>
    <col min="4" max="4" width="7.5703125" style="25" customWidth="1"/>
    <col min="5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8" style="25" customWidth="1"/>
    <col min="24" max="24" width="7.5703125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2.75" customHeight="1">
      <c r="A1" s="155" t="s">
        <v>48</v>
      </c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58" t="s">
        <v>49</v>
      </c>
      <c r="AB1" s="26"/>
    </row>
    <row r="2" spans="1:28" ht="12.75" customHeight="1">
      <c r="A2" s="155"/>
      <c r="B2" s="24"/>
      <c r="C2" s="118" t="s">
        <v>57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2"/>
      <c r="AA2" s="158"/>
      <c r="AB2" s="26"/>
    </row>
    <row r="3" spans="1:28" ht="12.75" customHeight="1" thickBot="1">
      <c r="A3" s="155"/>
      <c r="B3" s="24"/>
      <c r="C3" s="29"/>
      <c r="D3" s="2"/>
      <c r="E3" s="2"/>
      <c r="F3" s="2" t="s">
        <v>46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58"/>
      <c r="AB3" s="26"/>
    </row>
    <row r="4" spans="1:28" ht="13.5" customHeight="1" thickBot="1">
      <c r="A4" s="155"/>
      <c r="B4" s="24"/>
      <c r="C4" s="148" t="s">
        <v>0</v>
      </c>
      <c r="D4" s="113" t="s">
        <v>52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51" t="s">
        <v>36</v>
      </c>
      <c r="Y4" s="152"/>
      <c r="Z4" s="2"/>
      <c r="AA4" s="158"/>
      <c r="AB4" s="26"/>
    </row>
    <row r="5" spans="1:28" ht="12.75" customHeight="1" thickBot="1">
      <c r="A5" s="155"/>
      <c r="B5" s="24"/>
      <c r="C5" s="149"/>
      <c r="D5" s="137" t="s">
        <v>44</v>
      </c>
      <c r="E5" s="138"/>
      <c r="F5" s="137" t="s">
        <v>1</v>
      </c>
      <c r="G5" s="138"/>
      <c r="H5" s="137" t="s">
        <v>2</v>
      </c>
      <c r="I5" s="138"/>
      <c r="J5" s="137" t="s">
        <v>4</v>
      </c>
      <c r="K5" s="138"/>
      <c r="L5" s="137" t="s">
        <v>3</v>
      </c>
      <c r="M5" s="138"/>
      <c r="N5" s="137" t="s">
        <v>5</v>
      </c>
      <c r="O5" s="138"/>
      <c r="P5" s="137" t="s">
        <v>6</v>
      </c>
      <c r="Q5" s="138"/>
      <c r="R5" s="137" t="s">
        <v>7</v>
      </c>
      <c r="S5" s="138"/>
      <c r="T5" s="137" t="s">
        <v>9</v>
      </c>
      <c r="U5" s="138"/>
      <c r="V5" s="137" t="s">
        <v>8</v>
      </c>
      <c r="W5" s="138"/>
      <c r="X5" s="153"/>
      <c r="Y5" s="154"/>
      <c r="Z5" s="2"/>
      <c r="AA5" s="158"/>
      <c r="AB5" s="26"/>
    </row>
    <row r="6" spans="1:28" ht="12.75" customHeight="1" thickBot="1">
      <c r="A6" s="155"/>
      <c r="B6" s="24"/>
      <c r="C6" s="150"/>
      <c r="D6" s="110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109" t="s">
        <v>33</v>
      </c>
      <c r="X6" s="50" t="s">
        <v>32</v>
      </c>
      <c r="Y6" s="50" t="s">
        <v>33</v>
      </c>
      <c r="Z6" s="2"/>
      <c r="AA6" s="158"/>
      <c r="AB6" s="26"/>
    </row>
    <row r="7" spans="1:28" ht="15.95" customHeight="1">
      <c r="A7" s="155"/>
      <c r="B7" s="24"/>
      <c r="C7" s="52" t="s">
        <v>10</v>
      </c>
      <c r="D7" s="8"/>
      <c r="E7" s="7"/>
      <c r="F7" s="7">
        <v>1</v>
      </c>
      <c r="G7" s="7"/>
      <c r="H7" s="8">
        <v>12</v>
      </c>
      <c r="I7" s="7">
        <v>1</v>
      </c>
      <c r="J7" s="7"/>
      <c r="K7" s="7"/>
      <c r="L7" s="7">
        <v>2</v>
      </c>
      <c r="M7" s="7">
        <v>1</v>
      </c>
      <c r="N7" s="7"/>
      <c r="O7" s="7"/>
      <c r="P7" s="7">
        <v>5</v>
      </c>
      <c r="Q7" s="7">
        <v>1</v>
      </c>
      <c r="R7" s="7">
        <v>5</v>
      </c>
      <c r="S7" s="7"/>
      <c r="T7" s="7">
        <v>2</v>
      </c>
      <c r="U7" s="7"/>
      <c r="V7" s="7">
        <v>6</v>
      </c>
      <c r="W7" s="37">
        <v>1</v>
      </c>
      <c r="X7" s="58">
        <f>(D7+F7+H7+J7+L7+N7+P7+R7+T7+V7)</f>
        <v>33</v>
      </c>
      <c r="Y7" s="59">
        <f>(E7+G7+I7+K7+M7+O7+Q7+S7+U7+W7)</f>
        <v>4</v>
      </c>
      <c r="Z7" s="2"/>
      <c r="AA7" s="158"/>
      <c r="AB7" s="26"/>
    </row>
    <row r="8" spans="1:28" ht="15.95" customHeight="1">
      <c r="A8" s="155"/>
      <c r="B8" s="24"/>
      <c r="C8" s="53" t="s">
        <v>11</v>
      </c>
      <c r="D8" s="10"/>
      <c r="E8" s="9"/>
      <c r="F8" s="9">
        <v>13</v>
      </c>
      <c r="G8" s="9">
        <v>10</v>
      </c>
      <c r="H8" s="10">
        <v>4</v>
      </c>
      <c r="I8" s="9">
        <v>2</v>
      </c>
      <c r="J8" s="9">
        <v>1</v>
      </c>
      <c r="K8" s="9"/>
      <c r="L8" s="9">
        <v>2</v>
      </c>
      <c r="M8" s="9">
        <v>1</v>
      </c>
      <c r="N8" s="9"/>
      <c r="O8" s="9"/>
      <c r="P8" s="9">
        <v>3</v>
      </c>
      <c r="Q8" s="9">
        <v>1</v>
      </c>
      <c r="R8" s="9">
        <v>1</v>
      </c>
      <c r="S8" s="9">
        <v>1</v>
      </c>
      <c r="T8" s="9">
        <v>3</v>
      </c>
      <c r="U8" s="9">
        <v>1</v>
      </c>
      <c r="V8" s="9">
        <v>1</v>
      </c>
      <c r="W8" s="16"/>
      <c r="X8" s="58">
        <f t="shared" ref="X8:Y20" si="0">(D8+F8+H8+J8+L8+N8+P8+R8+T8+V8)</f>
        <v>28</v>
      </c>
      <c r="Y8" s="59">
        <f t="shared" si="0"/>
        <v>16</v>
      </c>
      <c r="Z8" s="2"/>
      <c r="AA8" s="158"/>
      <c r="AB8" s="26"/>
    </row>
    <row r="9" spans="1:28" ht="15.95" customHeight="1">
      <c r="A9" s="155"/>
      <c r="B9" s="24"/>
      <c r="C9" s="53" t="s">
        <v>14</v>
      </c>
      <c r="D9" s="10"/>
      <c r="E9" s="9"/>
      <c r="F9" s="9">
        <v>16</v>
      </c>
      <c r="G9" s="9">
        <v>14</v>
      </c>
      <c r="H9" s="10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4</v>
      </c>
      <c r="Q9" s="9">
        <v>4</v>
      </c>
      <c r="R9" s="9">
        <v>10</v>
      </c>
      <c r="S9" s="9">
        <v>10</v>
      </c>
      <c r="T9" s="9"/>
      <c r="U9" s="9"/>
      <c r="V9" s="9">
        <v>3</v>
      </c>
      <c r="W9" s="16">
        <v>3</v>
      </c>
      <c r="X9" s="58">
        <f t="shared" si="0"/>
        <v>37</v>
      </c>
      <c r="Y9" s="59">
        <f t="shared" si="0"/>
        <v>35</v>
      </c>
      <c r="Z9" s="2"/>
      <c r="AA9" s="158"/>
      <c r="AB9" s="26"/>
    </row>
    <row r="10" spans="1:28" ht="15.95" customHeight="1">
      <c r="A10" s="155"/>
      <c r="B10" s="24"/>
      <c r="C10" s="53" t="s">
        <v>38</v>
      </c>
      <c r="D10" s="10">
        <v>2</v>
      </c>
      <c r="E10" s="9"/>
      <c r="F10" s="9">
        <v>5</v>
      </c>
      <c r="G10" s="9">
        <v>3</v>
      </c>
      <c r="H10" s="10">
        <v>1</v>
      </c>
      <c r="I10" s="9"/>
      <c r="J10" s="9">
        <v>8</v>
      </c>
      <c r="K10" s="9">
        <v>2</v>
      </c>
      <c r="L10" s="9">
        <v>2</v>
      </c>
      <c r="M10" s="9">
        <v>1</v>
      </c>
      <c r="N10" s="9">
        <v>2</v>
      </c>
      <c r="O10" s="9"/>
      <c r="P10" s="9">
        <v>1</v>
      </c>
      <c r="Q10" s="9"/>
      <c r="R10" s="9">
        <v>1</v>
      </c>
      <c r="S10" s="9"/>
      <c r="T10" s="9">
        <v>2</v>
      </c>
      <c r="U10" s="9"/>
      <c r="V10" s="9">
        <v>1</v>
      </c>
      <c r="W10" s="16">
        <v>1</v>
      </c>
      <c r="X10" s="58">
        <f t="shared" si="0"/>
        <v>25</v>
      </c>
      <c r="Y10" s="59">
        <f t="shared" si="0"/>
        <v>7</v>
      </c>
      <c r="Z10" s="2"/>
      <c r="AA10" s="158"/>
      <c r="AB10" s="26"/>
    </row>
    <row r="11" spans="1:28" ht="15.95" customHeight="1">
      <c r="A11" s="155"/>
      <c r="B11" s="24"/>
      <c r="C11" s="53" t="s">
        <v>12</v>
      </c>
      <c r="D11" s="10">
        <v>12</v>
      </c>
      <c r="E11" s="9">
        <v>10</v>
      </c>
      <c r="F11" s="9">
        <v>30</v>
      </c>
      <c r="G11" s="9">
        <v>22</v>
      </c>
      <c r="H11" s="10">
        <v>6</v>
      </c>
      <c r="I11" s="9">
        <v>3</v>
      </c>
      <c r="J11" s="9">
        <v>1</v>
      </c>
      <c r="K11" s="9">
        <v>1</v>
      </c>
      <c r="L11" s="9">
        <v>1</v>
      </c>
      <c r="M11" s="9"/>
      <c r="N11" s="9"/>
      <c r="O11" s="9"/>
      <c r="P11" s="9">
        <v>2</v>
      </c>
      <c r="Q11" s="9">
        <v>2</v>
      </c>
      <c r="R11" s="9">
        <v>6</v>
      </c>
      <c r="S11" s="9">
        <v>2</v>
      </c>
      <c r="T11" s="9">
        <v>1</v>
      </c>
      <c r="U11" s="9"/>
      <c r="V11" s="9">
        <v>3</v>
      </c>
      <c r="W11" s="16">
        <v>2</v>
      </c>
      <c r="X11" s="58">
        <f>(D11+F11+H11+J11+L11+N11+P11+R11+T11+V11)</f>
        <v>62</v>
      </c>
      <c r="Y11" s="59">
        <f>(E11+G11+I11+K11+M11+O11+Q11+S11+U11+W11)</f>
        <v>42</v>
      </c>
      <c r="Z11" s="2"/>
      <c r="AA11" s="158"/>
      <c r="AB11" s="26"/>
    </row>
    <row r="12" spans="1:28" ht="15.95" customHeight="1">
      <c r="A12" s="155"/>
      <c r="B12" s="24"/>
      <c r="C12" s="53" t="s">
        <v>13</v>
      </c>
      <c r="D12" s="10">
        <v>15</v>
      </c>
      <c r="E12" s="9">
        <v>1</v>
      </c>
      <c r="F12" s="9">
        <v>47</v>
      </c>
      <c r="G12" s="9">
        <v>21</v>
      </c>
      <c r="H12" s="10">
        <v>7</v>
      </c>
      <c r="I12" s="9">
        <v>2</v>
      </c>
      <c r="J12" s="9">
        <v>4</v>
      </c>
      <c r="K12" s="9">
        <v>3</v>
      </c>
      <c r="L12" s="9">
        <v>1</v>
      </c>
      <c r="M12" s="9"/>
      <c r="N12" s="9"/>
      <c r="O12" s="9"/>
      <c r="P12" s="9">
        <v>2</v>
      </c>
      <c r="Q12" s="9">
        <v>1</v>
      </c>
      <c r="R12" s="9">
        <v>6</v>
      </c>
      <c r="S12" s="9">
        <v>1</v>
      </c>
      <c r="T12" s="9">
        <v>5</v>
      </c>
      <c r="U12" s="9"/>
      <c r="V12" s="9"/>
      <c r="W12" s="16"/>
      <c r="X12" s="58">
        <f>(D12+F12+H12+J12+L12+N12+P12+R12+T12+V12)</f>
        <v>87</v>
      </c>
      <c r="Y12" s="59">
        <f>(E12+G12+I12+K12+M12+O12+Q12+S12+U12+W12)</f>
        <v>29</v>
      </c>
      <c r="Z12" s="2"/>
      <c r="AA12" s="158"/>
      <c r="AB12" s="26"/>
    </row>
    <row r="13" spans="1:28" ht="15.95" customHeight="1">
      <c r="A13" s="155"/>
      <c r="B13" s="24"/>
      <c r="C13" s="53" t="s">
        <v>15</v>
      </c>
      <c r="D13" s="10">
        <v>7</v>
      </c>
      <c r="E13" s="9">
        <v>7</v>
      </c>
      <c r="F13" s="9">
        <v>34</v>
      </c>
      <c r="G13" s="9">
        <v>32</v>
      </c>
      <c r="H13" s="10">
        <v>15</v>
      </c>
      <c r="I13" s="9">
        <v>14</v>
      </c>
      <c r="J13" s="9">
        <v>5</v>
      </c>
      <c r="K13" s="9">
        <v>5</v>
      </c>
      <c r="L13" s="9">
        <v>14</v>
      </c>
      <c r="M13" s="9">
        <v>14</v>
      </c>
      <c r="N13" s="9"/>
      <c r="O13" s="9"/>
      <c r="P13" s="9">
        <v>17</v>
      </c>
      <c r="Q13" s="9">
        <v>16</v>
      </c>
      <c r="R13" s="9">
        <v>24</v>
      </c>
      <c r="S13" s="9">
        <v>24</v>
      </c>
      <c r="T13" s="9">
        <v>3</v>
      </c>
      <c r="U13" s="9">
        <v>3</v>
      </c>
      <c r="V13" s="9">
        <v>4</v>
      </c>
      <c r="W13" s="16">
        <v>4</v>
      </c>
      <c r="X13" s="58">
        <f t="shared" si="0"/>
        <v>123</v>
      </c>
      <c r="Y13" s="59">
        <f t="shared" si="0"/>
        <v>119</v>
      </c>
      <c r="Z13" s="2"/>
      <c r="AA13" s="158"/>
      <c r="AB13" s="26"/>
    </row>
    <row r="14" spans="1:28" ht="15.95" customHeight="1">
      <c r="A14" s="155"/>
      <c r="B14" s="24"/>
      <c r="C14" s="53" t="s">
        <v>16</v>
      </c>
      <c r="D14" s="10">
        <v>21</v>
      </c>
      <c r="E14" s="9">
        <v>15</v>
      </c>
      <c r="F14" s="9">
        <v>39</v>
      </c>
      <c r="G14" s="9">
        <v>16</v>
      </c>
      <c r="H14" s="10">
        <v>3</v>
      </c>
      <c r="I14" s="9">
        <v>3</v>
      </c>
      <c r="J14" s="9">
        <v>6</v>
      </c>
      <c r="K14" s="9">
        <v>3</v>
      </c>
      <c r="L14" s="9">
        <v>8</v>
      </c>
      <c r="M14" s="9">
        <v>6</v>
      </c>
      <c r="N14" s="9"/>
      <c r="O14" s="9"/>
      <c r="P14" s="9">
        <v>6</v>
      </c>
      <c r="Q14" s="9">
        <v>2</v>
      </c>
      <c r="R14" s="9">
        <v>4</v>
      </c>
      <c r="S14" s="9">
        <v>2</v>
      </c>
      <c r="T14" s="9">
        <v>2</v>
      </c>
      <c r="U14" s="9">
        <v>1</v>
      </c>
      <c r="V14" s="9"/>
      <c r="W14" s="16"/>
      <c r="X14" s="58">
        <f t="shared" si="0"/>
        <v>89</v>
      </c>
      <c r="Y14" s="59">
        <f t="shared" si="0"/>
        <v>48</v>
      </c>
      <c r="Z14" s="2"/>
      <c r="AA14" s="158"/>
      <c r="AB14" s="26"/>
    </row>
    <row r="15" spans="1:28" ht="15.95" customHeight="1">
      <c r="A15" s="155"/>
      <c r="B15" s="24"/>
      <c r="C15" s="53" t="s">
        <v>17</v>
      </c>
      <c r="D15" s="10">
        <v>8</v>
      </c>
      <c r="E15" s="9">
        <v>6</v>
      </c>
      <c r="F15" s="9">
        <v>11</v>
      </c>
      <c r="G15" s="9">
        <v>8</v>
      </c>
      <c r="H15" s="10">
        <v>1</v>
      </c>
      <c r="I15" s="9"/>
      <c r="J15" s="9"/>
      <c r="K15" s="9"/>
      <c r="L15" s="9">
        <v>3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16"/>
      <c r="X15" s="58">
        <f t="shared" si="0"/>
        <v>23</v>
      </c>
      <c r="Y15" s="59">
        <f t="shared" si="0"/>
        <v>14</v>
      </c>
      <c r="Z15" s="2"/>
      <c r="AA15" s="158"/>
      <c r="AB15" s="26"/>
    </row>
    <row r="16" spans="1:28" ht="15.95" customHeight="1">
      <c r="A16" s="155"/>
      <c r="B16" s="24"/>
      <c r="C16" s="53" t="s">
        <v>18</v>
      </c>
      <c r="D16" s="10">
        <v>13</v>
      </c>
      <c r="E16" s="9">
        <v>4</v>
      </c>
      <c r="F16" s="9">
        <v>46</v>
      </c>
      <c r="G16" s="9">
        <v>11</v>
      </c>
      <c r="H16" s="10">
        <v>2</v>
      </c>
      <c r="I16" s="9"/>
      <c r="J16" s="9">
        <v>2</v>
      </c>
      <c r="K16" s="9"/>
      <c r="L16" s="9">
        <v>5</v>
      </c>
      <c r="M16" s="9"/>
      <c r="N16" s="9"/>
      <c r="O16" s="9"/>
      <c r="P16" s="9">
        <v>5</v>
      </c>
      <c r="Q16" s="9"/>
      <c r="R16" s="9">
        <v>5</v>
      </c>
      <c r="S16" s="9"/>
      <c r="T16" s="9">
        <v>1</v>
      </c>
      <c r="U16" s="9"/>
      <c r="V16" s="9">
        <v>2</v>
      </c>
      <c r="W16" s="16"/>
      <c r="X16" s="58">
        <f t="shared" si="0"/>
        <v>81</v>
      </c>
      <c r="Y16" s="59">
        <f t="shared" si="0"/>
        <v>15</v>
      </c>
      <c r="Z16" s="2"/>
      <c r="AA16" s="158"/>
      <c r="AB16" s="26"/>
    </row>
    <row r="17" spans="1:30" ht="15.95" customHeight="1">
      <c r="A17" s="155"/>
      <c r="B17" s="24"/>
      <c r="C17" s="53" t="s">
        <v>19</v>
      </c>
      <c r="D17" s="10">
        <v>11</v>
      </c>
      <c r="E17" s="9">
        <v>1</v>
      </c>
      <c r="F17" s="9">
        <v>20</v>
      </c>
      <c r="G17" s="9"/>
      <c r="H17" s="10">
        <v>1</v>
      </c>
      <c r="I17" s="9"/>
      <c r="J17" s="9"/>
      <c r="K17" s="9"/>
      <c r="L17" s="9"/>
      <c r="M17" s="9"/>
      <c r="N17" s="9"/>
      <c r="O17" s="9"/>
      <c r="P17" s="9"/>
      <c r="Q17" s="9"/>
      <c r="R17" s="9">
        <v>1</v>
      </c>
      <c r="S17" s="9"/>
      <c r="T17" s="9"/>
      <c r="U17" s="9"/>
      <c r="V17" s="9"/>
      <c r="W17" s="16"/>
      <c r="X17" s="58">
        <f t="shared" si="0"/>
        <v>33</v>
      </c>
      <c r="Y17" s="59">
        <f t="shared" si="0"/>
        <v>1</v>
      </c>
      <c r="Z17" s="2"/>
      <c r="AA17" s="158"/>
      <c r="AB17" s="26"/>
    </row>
    <row r="18" spans="1:30" ht="15.95" customHeight="1">
      <c r="A18" s="155"/>
      <c r="B18" s="24"/>
      <c r="C18" s="53" t="s">
        <v>20</v>
      </c>
      <c r="D18" s="10"/>
      <c r="E18" s="9"/>
      <c r="F18" s="9">
        <v>1</v>
      </c>
      <c r="G18" s="9"/>
      <c r="H18" s="10"/>
      <c r="I18" s="9"/>
      <c r="J18" s="9">
        <v>1</v>
      </c>
      <c r="K18" s="9"/>
      <c r="L18" s="9"/>
      <c r="M18" s="9"/>
      <c r="N18" s="9"/>
      <c r="O18" s="9"/>
      <c r="P18" s="9">
        <v>1</v>
      </c>
      <c r="Q18" s="9"/>
      <c r="R18" s="9"/>
      <c r="S18" s="9"/>
      <c r="T18" s="9">
        <v>1</v>
      </c>
      <c r="U18" s="9"/>
      <c r="V18" s="9">
        <v>1</v>
      </c>
      <c r="W18" s="16"/>
      <c r="X18" s="58">
        <f t="shared" si="0"/>
        <v>5</v>
      </c>
      <c r="Y18" s="59">
        <f t="shared" si="0"/>
        <v>0</v>
      </c>
      <c r="Z18" s="2"/>
      <c r="AA18" s="158"/>
      <c r="AB18" s="26"/>
    </row>
    <row r="19" spans="1:30" ht="15" customHeight="1">
      <c r="A19" s="155"/>
      <c r="B19" s="24"/>
      <c r="C19" s="53" t="s">
        <v>21</v>
      </c>
      <c r="D19" s="10">
        <v>25</v>
      </c>
      <c r="E19" s="9">
        <v>2</v>
      </c>
      <c r="F19" s="9">
        <v>74</v>
      </c>
      <c r="G19" s="9">
        <v>8</v>
      </c>
      <c r="H19" s="10">
        <v>4</v>
      </c>
      <c r="I19" s="9">
        <v>1</v>
      </c>
      <c r="J19" s="9">
        <v>2</v>
      </c>
      <c r="K19" s="9"/>
      <c r="L19" s="9">
        <v>12</v>
      </c>
      <c r="M19" s="9"/>
      <c r="N19" s="9"/>
      <c r="O19" s="9"/>
      <c r="P19" s="9">
        <v>3</v>
      </c>
      <c r="Q19" s="9"/>
      <c r="R19" s="9">
        <v>1</v>
      </c>
      <c r="S19" s="9"/>
      <c r="T19" s="9">
        <v>3</v>
      </c>
      <c r="U19" s="9"/>
      <c r="V19" s="9">
        <v>3</v>
      </c>
      <c r="W19" s="16">
        <v>1</v>
      </c>
      <c r="X19" s="58">
        <f t="shared" si="0"/>
        <v>127</v>
      </c>
      <c r="Y19" s="59">
        <f t="shared" si="0"/>
        <v>12</v>
      </c>
      <c r="Z19" s="2"/>
      <c r="AA19" s="158"/>
      <c r="AB19" s="26"/>
    </row>
    <row r="20" spans="1:30" ht="15.75" customHeight="1" thickBot="1">
      <c r="A20" s="155"/>
      <c r="B20" s="24"/>
      <c r="C20" s="55" t="s">
        <v>22</v>
      </c>
      <c r="D20" s="18"/>
      <c r="E20" s="19"/>
      <c r="F20" s="19">
        <v>13</v>
      </c>
      <c r="G20" s="19">
        <v>1</v>
      </c>
      <c r="H20" s="18">
        <v>1</v>
      </c>
      <c r="I20" s="19">
        <v>1</v>
      </c>
      <c r="J20" s="9"/>
      <c r="K20" s="9"/>
      <c r="L20" s="19">
        <v>8</v>
      </c>
      <c r="M20" s="19"/>
      <c r="N20" s="19"/>
      <c r="O20" s="19"/>
      <c r="P20" s="19">
        <v>1</v>
      </c>
      <c r="Q20" s="19"/>
      <c r="R20" s="19"/>
      <c r="S20" s="19"/>
      <c r="T20" s="19">
        <v>1</v>
      </c>
      <c r="U20" s="19"/>
      <c r="V20" s="19"/>
      <c r="W20" s="56"/>
      <c r="X20" s="58">
        <f t="shared" si="0"/>
        <v>24</v>
      </c>
      <c r="Y20" s="59">
        <f t="shared" si="0"/>
        <v>2</v>
      </c>
      <c r="Z20" s="2"/>
      <c r="AA20" s="158"/>
      <c r="AB20" s="26"/>
    </row>
    <row r="21" spans="1:30" ht="15" customHeight="1" thickBot="1">
      <c r="A21" s="155"/>
      <c r="B21" s="24"/>
      <c r="C21" s="31" t="s">
        <v>23</v>
      </c>
      <c r="D21" s="32">
        <f t="shared" ref="D21:Y21" si="1">SUM(D7:D20)</f>
        <v>114</v>
      </c>
      <c r="E21" s="32">
        <f t="shared" si="1"/>
        <v>46</v>
      </c>
      <c r="F21" s="32">
        <f t="shared" si="1"/>
        <v>350</v>
      </c>
      <c r="G21" s="32">
        <f t="shared" si="1"/>
        <v>146</v>
      </c>
      <c r="H21" s="32">
        <f t="shared" si="1"/>
        <v>58</v>
      </c>
      <c r="I21" s="32">
        <f t="shared" si="1"/>
        <v>28</v>
      </c>
      <c r="J21" s="32">
        <f t="shared" si="1"/>
        <v>31</v>
      </c>
      <c r="K21" s="32">
        <f t="shared" si="1"/>
        <v>15</v>
      </c>
      <c r="L21" s="32">
        <f t="shared" si="1"/>
        <v>59</v>
      </c>
      <c r="M21" s="32">
        <f t="shared" si="1"/>
        <v>24</v>
      </c>
      <c r="N21" s="32">
        <f t="shared" si="1"/>
        <v>3</v>
      </c>
      <c r="O21" s="32">
        <f t="shared" si="1"/>
        <v>1</v>
      </c>
      <c r="P21" s="32">
        <f t="shared" si="1"/>
        <v>50</v>
      </c>
      <c r="Q21" s="32">
        <f t="shared" si="1"/>
        <v>27</v>
      </c>
      <c r="R21" s="32">
        <f t="shared" si="1"/>
        <v>64</v>
      </c>
      <c r="S21" s="32">
        <f t="shared" si="1"/>
        <v>40</v>
      </c>
      <c r="T21" s="32">
        <f t="shared" si="1"/>
        <v>24</v>
      </c>
      <c r="U21" s="32">
        <f t="shared" si="1"/>
        <v>5</v>
      </c>
      <c r="V21" s="32">
        <f t="shared" si="1"/>
        <v>24</v>
      </c>
      <c r="W21" s="57">
        <f t="shared" si="1"/>
        <v>12</v>
      </c>
      <c r="X21" s="111">
        <f t="shared" si="1"/>
        <v>777</v>
      </c>
      <c r="Y21" s="51">
        <f t="shared" si="1"/>
        <v>344</v>
      </c>
      <c r="Z21" s="2"/>
      <c r="AA21" s="158"/>
      <c r="AB21" s="26"/>
    </row>
    <row r="22" spans="1:30" ht="12.75" customHeight="1" thickBot="1">
      <c r="A22" s="155"/>
      <c r="B22" s="24"/>
      <c r="C22" s="33" t="s">
        <v>34</v>
      </c>
      <c r="D22" s="147">
        <f>+(E21/D21)</f>
        <v>0.40350877192982454</v>
      </c>
      <c r="E22" s="131"/>
      <c r="F22" s="147">
        <f>+(G21/F21)</f>
        <v>0.41714285714285715</v>
      </c>
      <c r="G22" s="131"/>
      <c r="H22" s="147">
        <f>+(I21/H21)</f>
        <v>0.48275862068965519</v>
      </c>
      <c r="I22" s="131"/>
      <c r="J22" s="147">
        <f>+(K21/J21)</f>
        <v>0.4838709677419355</v>
      </c>
      <c r="K22" s="131"/>
      <c r="L22" s="147">
        <f>+(M21/L21)</f>
        <v>0.40677966101694918</v>
      </c>
      <c r="M22" s="131"/>
      <c r="N22" s="147">
        <f>+(O21/N21)</f>
        <v>0.33333333333333331</v>
      </c>
      <c r="O22" s="131"/>
      <c r="P22" s="147">
        <f>+(Q21/P21)</f>
        <v>0.54</v>
      </c>
      <c r="Q22" s="131"/>
      <c r="R22" s="147">
        <f>+(S21/R21)</f>
        <v>0.625</v>
      </c>
      <c r="S22" s="131"/>
      <c r="T22" s="147">
        <f>+(U21/T21)</f>
        <v>0.20833333333333334</v>
      </c>
      <c r="U22" s="131"/>
      <c r="V22" s="147">
        <f>+(W21/V21)</f>
        <v>0.5</v>
      </c>
      <c r="W22" s="131"/>
      <c r="X22" s="147">
        <f>+(Y21/X21)</f>
        <v>0.44272844272844275</v>
      </c>
      <c r="Y22" s="131"/>
      <c r="Z22" s="2"/>
      <c r="AA22" s="158"/>
      <c r="AB22" s="26"/>
    </row>
    <row r="23" spans="1:30" ht="12.75" customHeight="1" thickBot="1">
      <c r="A23" s="155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58"/>
      <c r="AB23" s="26"/>
    </row>
    <row r="24" spans="1:30" ht="13.5" customHeight="1" thickBot="1">
      <c r="A24" s="155"/>
      <c r="B24" s="24"/>
      <c r="C24" s="148" t="s">
        <v>0</v>
      </c>
      <c r="D24" s="156" t="s">
        <v>37</v>
      </c>
      <c r="E24" s="140"/>
      <c r="F24" s="113" t="s">
        <v>52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51" t="s">
        <v>23</v>
      </c>
      <c r="W24" s="152"/>
      <c r="X24" s="15"/>
      <c r="Y24" s="15"/>
      <c r="Z24" s="15"/>
      <c r="AA24" s="158"/>
      <c r="AB24" s="26"/>
    </row>
    <row r="25" spans="1:30" ht="12.75" customHeight="1" thickBot="1">
      <c r="A25" s="155"/>
      <c r="B25" s="24"/>
      <c r="C25" s="149"/>
      <c r="D25" s="157"/>
      <c r="E25" s="142"/>
      <c r="F25" s="137" t="s">
        <v>25</v>
      </c>
      <c r="G25" s="138"/>
      <c r="H25" s="137" t="s">
        <v>24</v>
      </c>
      <c r="I25" s="138"/>
      <c r="J25" s="137" t="s">
        <v>26</v>
      </c>
      <c r="K25" s="138"/>
      <c r="L25" s="137" t="s">
        <v>27</v>
      </c>
      <c r="M25" s="138"/>
      <c r="N25" s="137" t="s">
        <v>28</v>
      </c>
      <c r="O25" s="138"/>
      <c r="P25" s="137" t="s">
        <v>29</v>
      </c>
      <c r="Q25" s="138"/>
      <c r="R25" s="137" t="s">
        <v>30</v>
      </c>
      <c r="S25" s="138"/>
      <c r="T25" s="137" t="s">
        <v>31</v>
      </c>
      <c r="U25" s="138"/>
      <c r="V25" s="153"/>
      <c r="W25" s="154"/>
      <c r="X25" s="15"/>
      <c r="Y25" s="15"/>
      <c r="Z25" s="15"/>
      <c r="AA25" s="158"/>
      <c r="AB25" s="26"/>
    </row>
    <row r="26" spans="1:30" ht="12.75" customHeight="1" thickBot="1">
      <c r="A26" s="155"/>
      <c r="B26" s="24"/>
      <c r="C26" s="150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109" t="s">
        <v>33</v>
      </c>
      <c r="V26" s="50" t="s">
        <v>32</v>
      </c>
      <c r="W26" s="50" t="s">
        <v>33</v>
      </c>
      <c r="X26" s="15"/>
      <c r="Y26" s="15"/>
      <c r="Z26" s="15"/>
      <c r="AA26" s="158"/>
      <c r="AB26" s="26"/>
    </row>
    <row r="27" spans="1:30" ht="15.95" customHeight="1">
      <c r="A27" s="155"/>
      <c r="B27" s="24"/>
      <c r="C27" s="52" t="s">
        <v>10</v>
      </c>
      <c r="D27" s="8">
        <f t="shared" ref="D27:E39" si="2">(X7)</f>
        <v>33</v>
      </c>
      <c r="E27" s="8">
        <f t="shared" si="2"/>
        <v>4</v>
      </c>
      <c r="F27" s="7">
        <v>6</v>
      </c>
      <c r="G27" s="7">
        <v>1</v>
      </c>
      <c r="H27" s="7">
        <v>5</v>
      </c>
      <c r="I27" s="7">
        <v>2</v>
      </c>
      <c r="J27" s="11"/>
      <c r="K27" s="11"/>
      <c r="L27" s="7"/>
      <c r="M27" s="7"/>
      <c r="N27" s="7">
        <v>11</v>
      </c>
      <c r="O27" s="7">
        <v>3</v>
      </c>
      <c r="P27" s="7">
        <v>5</v>
      </c>
      <c r="Q27" s="7">
        <v>1</v>
      </c>
      <c r="R27" s="7"/>
      <c r="S27" s="7"/>
      <c r="T27" s="7">
        <v>1</v>
      </c>
      <c r="U27" s="37">
        <v>1</v>
      </c>
      <c r="V27" s="47">
        <f t="shared" ref="V27:W40" si="3">(D27+F27+H27+J27+L27+N27+P27+R27+T27)</f>
        <v>61</v>
      </c>
      <c r="W27" s="47">
        <f>(E27+G27+I27+K27+M27+O27+Q27+S27+U27)</f>
        <v>12</v>
      </c>
      <c r="X27" s="15"/>
      <c r="Y27" s="15"/>
      <c r="Z27" s="39"/>
      <c r="AA27" s="158"/>
      <c r="AB27" s="26"/>
      <c r="AC27" s="46">
        <f>(W27/V27)</f>
        <v>0.19672131147540983</v>
      </c>
    </row>
    <row r="28" spans="1:30" ht="15.95" customHeight="1">
      <c r="A28" s="155"/>
      <c r="B28" s="24"/>
      <c r="C28" s="53" t="s">
        <v>11</v>
      </c>
      <c r="D28" s="8">
        <f t="shared" si="2"/>
        <v>28</v>
      </c>
      <c r="E28" s="8">
        <f t="shared" si="2"/>
        <v>16</v>
      </c>
      <c r="F28" s="9">
        <v>7</v>
      </c>
      <c r="G28" s="9">
        <v>2</v>
      </c>
      <c r="H28" s="9">
        <v>7</v>
      </c>
      <c r="I28" s="9">
        <v>5</v>
      </c>
      <c r="J28" s="11"/>
      <c r="K28" s="11"/>
      <c r="L28" s="9"/>
      <c r="M28" s="9"/>
      <c r="N28" s="9">
        <v>1</v>
      </c>
      <c r="O28" s="9"/>
      <c r="P28" s="9"/>
      <c r="Q28" s="9"/>
      <c r="R28" s="9">
        <v>1</v>
      </c>
      <c r="S28" s="9">
        <v>1</v>
      </c>
      <c r="T28" s="9">
        <v>1</v>
      </c>
      <c r="U28" s="16"/>
      <c r="V28" s="47">
        <f t="shared" si="3"/>
        <v>45</v>
      </c>
      <c r="W28" s="47">
        <f>(E28+G28+I28+K28+M28+O28+Q28+S28+U28)</f>
        <v>24</v>
      </c>
      <c r="X28" s="12"/>
      <c r="Y28" s="12"/>
      <c r="Z28" s="39"/>
      <c r="AA28" s="158"/>
      <c r="AB28" s="26"/>
      <c r="AC28" s="46">
        <f t="shared" ref="AC28:AC40" si="4">(W28/V28)</f>
        <v>0.53333333333333333</v>
      </c>
    </row>
    <row r="29" spans="1:30" ht="15.95" customHeight="1">
      <c r="A29" s="155"/>
      <c r="B29" s="24"/>
      <c r="C29" s="53" t="s">
        <v>14</v>
      </c>
      <c r="D29" s="8">
        <f t="shared" si="2"/>
        <v>37</v>
      </c>
      <c r="E29" s="8">
        <f t="shared" si="2"/>
        <v>35</v>
      </c>
      <c r="F29" s="9">
        <v>2</v>
      </c>
      <c r="G29" s="9">
        <v>1</v>
      </c>
      <c r="H29" s="9">
        <v>7</v>
      </c>
      <c r="I29" s="9">
        <v>7</v>
      </c>
      <c r="J29" s="11">
        <v>3</v>
      </c>
      <c r="K29" s="11">
        <v>3</v>
      </c>
      <c r="L29" s="9">
        <v>2</v>
      </c>
      <c r="M29" s="9">
        <v>1</v>
      </c>
      <c r="N29" s="9">
        <v>2</v>
      </c>
      <c r="O29" s="9">
        <v>2</v>
      </c>
      <c r="P29" s="9"/>
      <c r="Q29" s="9"/>
      <c r="R29" s="9">
        <v>1</v>
      </c>
      <c r="S29" s="9"/>
      <c r="T29" s="9">
        <v>2</v>
      </c>
      <c r="U29" s="16">
        <v>2</v>
      </c>
      <c r="V29" s="47">
        <f t="shared" si="3"/>
        <v>56</v>
      </c>
      <c r="W29" s="47">
        <f t="shared" si="3"/>
        <v>51</v>
      </c>
      <c r="X29" s="15"/>
      <c r="Y29" s="15"/>
      <c r="Z29" s="39"/>
      <c r="AA29" s="158"/>
      <c r="AB29" s="26"/>
      <c r="AC29" s="46">
        <f t="shared" si="4"/>
        <v>0.9107142857142857</v>
      </c>
      <c r="AD29" s="25"/>
    </row>
    <row r="30" spans="1:30" ht="15.95" customHeight="1">
      <c r="A30" s="155"/>
      <c r="B30" s="24"/>
      <c r="C30" s="54" t="s">
        <v>38</v>
      </c>
      <c r="D30" s="8">
        <f t="shared" si="2"/>
        <v>25</v>
      </c>
      <c r="E30" s="8">
        <f t="shared" si="2"/>
        <v>7</v>
      </c>
      <c r="F30" s="9">
        <v>4</v>
      </c>
      <c r="G30" s="9">
        <v>2</v>
      </c>
      <c r="H30" s="9">
        <v>1</v>
      </c>
      <c r="I30" s="9">
        <v>1</v>
      </c>
      <c r="J30" s="11"/>
      <c r="K30" s="11"/>
      <c r="L30" s="9"/>
      <c r="M30" s="9"/>
      <c r="N30" s="9"/>
      <c r="O30" s="9"/>
      <c r="P30" s="9"/>
      <c r="Q30" s="9"/>
      <c r="R30" s="9"/>
      <c r="S30" s="9"/>
      <c r="T30" s="9">
        <v>1</v>
      </c>
      <c r="U30" s="16">
        <v>1</v>
      </c>
      <c r="V30" s="48">
        <f t="shared" si="3"/>
        <v>31</v>
      </c>
      <c r="W30" s="48">
        <f t="shared" si="3"/>
        <v>11</v>
      </c>
      <c r="X30" s="15"/>
      <c r="Y30" s="15"/>
      <c r="Z30" s="39"/>
      <c r="AA30" s="158"/>
      <c r="AB30" s="26"/>
      <c r="AC30" s="46">
        <f t="shared" si="4"/>
        <v>0.35483870967741937</v>
      </c>
      <c r="AD30" s="25"/>
    </row>
    <row r="31" spans="1:30" ht="15.95" customHeight="1">
      <c r="A31" s="155"/>
      <c r="B31" s="24"/>
      <c r="C31" s="53" t="s">
        <v>12</v>
      </c>
      <c r="D31" s="8">
        <f t="shared" si="2"/>
        <v>62</v>
      </c>
      <c r="E31" s="8">
        <f t="shared" si="2"/>
        <v>42</v>
      </c>
      <c r="F31" s="9">
        <v>10</v>
      </c>
      <c r="G31" s="9">
        <v>3</v>
      </c>
      <c r="H31" s="9">
        <v>14</v>
      </c>
      <c r="I31" s="9">
        <v>7</v>
      </c>
      <c r="J31" s="11"/>
      <c r="K31" s="11"/>
      <c r="L31" s="9">
        <v>1</v>
      </c>
      <c r="M31" s="9">
        <v>1</v>
      </c>
      <c r="N31" s="9">
        <v>2</v>
      </c>
      <c r="O31" s="9">
        <v>2</v>
      </c>
      <c r="P31" s="9">
        <v>2</v>
      </c>
      <c r="Q31" s="9">
        <v>1</v>
      </c>
      <c r="R31" s="9"/>
      <c r="S31" s="9"/>
      <c r="T31" s="9">
        <v>1</v>
      </c>
      <c r="U31" s="16">
        <v>1</v>
      </c>
      <c r="V31" s="47">
        <f>(D31+F31+H31+J31+L31+N31+P31+R31+T31)</f>
        <v>92</v>
      </c>
      <c r="W31" s="47">
        <f>(E31+G31+I31+K31+M31+O31+Q31+S31+U31)</f>
        <v>57</v>
      </c>
      <c r="X31" s="15"/>
      <c r="Y31" s="15"/>
      <c r="Z31" s="39"/>
      <c r="AA31" s="158"/>
      <c r="AB31" s="26"/>
      <c r="AC31" s="46">
        <f t="shared" si="4"/>
        <v>0.61956521739130432</v>
      </c>
      <c r="AD31" s="25"/>
    </row>
    <row r="32" spans="1:30" ht="15.95" customHeight="1">
      <c r="A32" s="155"/>
      <c r="B32" s="24"/>
      <c r="C32" s="53" t="s">
        <v>13</v>
      </c>
      <c r="D32" s="8">
        <f t="shared" si="2"/>
        <v>87</v>
      </c>
      <c r="E32" s="8">
        <f t="shared" si="2"/>
        <v>29</v>
      </c>
      <c r="F32" s="9">
        <v>11</v>
      </c>
      <c r="G32" s="9">
        <v>5</v>
      </c>
      <c r="H32" s="9">
        <v>6</v>
      </c>
      <c r="I32" s="9">
        <v>2</v>
      </c>
      <c r="J32" s="11"/>
      <c r="K32" s="11"/>
      <c r="L32" s="9"/>
      <c r="M32" s="9"/>
      <c r="N32" s="9">
        <v>3</v>
      </c>
      <c r="O32" s="9"/>
      <c r="P32" s="9"/>
      <c r="Q32" s="9"/>
      <c r="R32" s="9">
        <v>1</v>
      </c>
      <c r="S32" s="9"/>
      <c r="T32" s="9"/>
      <c r="U32" s="16"/>
      <c r="V32" s="47">
        <f>(D32+F32+H32+J32+L32+N32+P32+R32+T32)</f>
        <v>108</v>
      </c>
      <c r="W32" s="47">
        <f>(E32+G32+I32+K32+M32+O32+Q32+S32+U32)</f>
        <v>36</v>
      </c>
      <c r="X32" s="15"/>
      <c r="Y32" s="15"/>
      <c r="Z32" s="39"/>
      <c r="AA32" s="158"/>
      <c r="AB32" s="26"/>
      <c r="AC32" s="46">
        <f t="shared" si="4"/>
        <v>0.33333333333333331</v>
      </c>
      <c r="AD32" s="25"/>
    </row>
    <row r="33" spans="1:30" ht="15.95" customHeight="1">
      <c r="A33" s="155"/>
      <c r="B33" s="24"/>
      <c r="C33" s="53" t="s">
        <v>15</v>
      </c>
      <c r="D33" s="8">
        <f t="shared" si="2"/>
        <v>123</v>
      </c>
      <c r="E33" s="8">
        <f t="shared" si="2"/>
        <v>119</v>
      </c>
      <c r="F33" s="9">
        <v>20</v>
      </c>
      <c r="G33" s="9">
        <v>19</v>
      </c>
      <c r="H33" s="9">
        <v>14</v>
      </c>
      <c r="I33" s="9">
        <v>13</v>
      </c>
      <c r="J33" s="11">
        <v>4</v>
      </c>
      <c r="K33" s="11">
        <v>4</v>
      </c>
      <c r="L33" s="9">
        <v>10</v>
      </c>
      <c r="M33" s="9">
        <v>10</v>
      </c>
      <c r="N33" s="9">
        <v>18</v>
      </c>
      <c r="O33" s="9">
        <v>16</v>
      </c>
      <c r="P33" s="9">
        <v>3</v>
      </c>
      <c r="Q33" s="9">
        <v>3</v>
      </c>
      <c r="R33" s="9">
        <v>3</v>
      </c>
      <c r="S33" s="9">
        <v>3</v>
      </c>
      <c r="T33" s="9">
        <v>2</v>
      </c>
      <c r="U33" s="16">
        <v>2</v>
      </c>
      <c r="V33" s="47">
        <f t="shared" si="3"/>
        <v>197</v>
      </c>
      <c r="W33" s="48">
        <f t="shared" si="3"/>
        <v>189</v>
      </c>
      <c r="X33" s="15"/>
      <c r="Y33" s="15"/>
      <c r="Z33" s="39"/>
      <c r="AA33" s="158"/>
      <c r="AB33" s="26"/>
      <c r="AC33" s="46">
        <f t="shared" si="4"/>
        <v>0.95939086294416243</v>
      </c>
      <c r="AD33" s="27"/>
    </row>
    <row r="34" spans="1:30" ht="15.95" customHeight="1">
      <c r="A34" s="155"/>
      <c r="B34" s="24"/>
      <c r="C34" s="53" t="s">
        <v>16</v>
      </c>
      <c r="D34" s="8">
        <f t="shared" si="2"/>
        <v>89</v>
      </c>
      <c r="E34" s="8">
        <f t="shared" si="2"/>
        <v>48</v>
      </c>
      <c r="F34" s="9">
        <v>8</v>
      </c>
      <c r="G34" s="9">
        <v>1</v>
      </c>
      <c r="H34" s="9">
        <v>6</v>
      </c>
      <c r="I34" s="9">
        <v>3</v>
      </c>
      <c r="J34" s="11">
        <v>2</v>
      </c>
      <c r="K34" s="11"/>
      <c r="L34" s="9">
        <v>1</v>
      </c>
      <c r="M34" s="9"/>
      <c r="N34" s="9">
        <v>4</v>
      </c>
      <c r="O34" s="9">
        <v>2</v>
      </c>
      <c r="P34" s="9">
        <v>1</v>
      </c>
      <c r="Q34" s="9"/>
      <c r="R34" s="9">
        <v>3</v>
      </c>
      <c r="S34" s="9">
        <v>2</v>
      </c>
      <c r="T34" s="9">
        <v>4</v>
      </c>
      <c r="U34" s="16">
        <v>4</v>
      </c>
      <c r="V34" s="47">
        <f t="shared" si="3"/>
        <v>118</v>
      </c>
      <c r="W34" s="47">
        <f t="shared" si="3"/>
        <v>60</v>
      </c>
      <c r="X34" s="15"/>
      <c r="Y34" s="15"/>
      <c r="Z34" s="39"/>
      <c r="AA34" s="158"/>
      <c r="AB34" s="26"/>
      <c r="AC34" s="46">
        <f t="shared" si="4"/>
        <v>0.50847457627118642</v>
      </c>
    </row>
    <row r="35" spans="1:30" ht="15.95" customHeight="1">
      <c r="A35" s="155"/>
      <c r="B35" s="24"/>
      <c r="C35" s="53" t="s">
        <v>17</v>
      </c>
      <c r="D35" s="8">
        <f t="shared" si="2"/>
        <v>23</v>
      </c>
      <c r="E35" s="8">
        <f t="shared" si="2"/>
        <v>14</v>
      </c>
      <c r="F35" s="9">
        <v>6</v>
      </c>
      <c r="G35" s="9">
        <v>1</v>
      </c>
      <c r="H35" s="9">
        <v>1</v>
      </c>
      <c r="I35" s="9"/>
      <c r="J35" s="11"/>
      <c r="K35" s="11"/>
      <c r="L35" s="9"/>
      <c r="M35" s="9"/>
      <c r="N35" s="9"/>
      <c r="O35" s="9"/>
      <c r="P35" s="9"/>
      <c r="Q35" s="9"/>
      <c r="R35" s="9"/>
      <c r="S35" s="9"/>
      <c r="T35" s="9"/>
      <c r="U35" s="16"/>
      <c r="V35" s="48">
        <f t="shared" si="3"/>
        <v>30</v>
      </c>
      <c r="W35" s="48">
        <f t="shared" si="3"/>
        <v>15</v>
      </c>
      <c r="X35" s="13"/>
      <c r="Y35" s="13"/>
      <c r="Z35" s="39"/>
      <c r="AA35" s="158"/>
      <c r="AB35" s="26"/>
      <c r="AC35" s="46">
        <f t="shared" si="4"/>
        <v>0.5</v>
      </c>
    </row>
    <row r="36" spans="1:30" ht="15.95" customHeight="1">
      <c r="A36" s="155"/>
      <c r="B36" s="24"/>
      <c r="C36" s="53" t="s">
        <v>18</v>
      </c>
      <c r="D36" s="8">
        <f t="shared" si="2"/>
        <v>81</v>
      </c>
      <c r="E36" s="8">
        <f t="shared" si="2"/>
        <v>15</v>
      </c>
      <c r="F36" s="9">
        <v>20</v>
      </c>
      <c r="G36" s="9">
        <v>2</v>
      </c>
      <c r="H36" s="9">
        <v>9</v>
      </c>
      <c r="I36" s="9">
        <v>4</v>
      </c>
      <c r="J36" s="11">
        <v>1</v>
      </c>
      <c r="K36" s="11"/>
      <c r="L36" s="9"/>
      <c r="M36" s="9"/>
      <c r="N36" s="9">
        <v>1</v>
      </c>
      <c r="O36" s="9"/>
      <c r="P36" s="9"/>
      <c r="Q36" s="9"/>
      <c r="R36" s="9"/>
      <c r="S36" s="9"/>
      <c r="T36" s="9">
        <v>1</v>
      </c>
      <c r="U36" s="16"/>
      <c r="V36" s="48">
        <f t="shared" si="3"/>
        <v>113</v>
      </c>
      <c r="W36" s="48">
        <f t="shared" si="3"/>
        <v>21</v>
      </c>
      <c r="X36" s="13"/>
      <c r="Y36" s="13"/>
      <c r="Z36" s="39"/>
      <c r="AA36" s="158"/>
      <c r="AB36" s="26"/>
      <c r="AC36" s="46">
        <f t="shared" si="4"/>
        <v>0.18584070796460178</v>
      </c>
    </row>
    <row r="37" spans="1:30" ht="15.95" customHeight="1">
      <c r="A37" s="155"/>
      <c r="B37" s="24"/>
      <c r="C37" s="53" t="s">
        <v>19</v>
      </c>
      <c r="D37" s="8">
        <f t="shared" si="2"/>
        <v>33</v>
      </c>
      <c r="E37" s="8">
        <f t="shared" si="2"/>
        <v>1</v>
      </c>
      <c r="F37" s="9">
        <v>2</v>
      </c>
      <c r="G37" s="9">
        <v>1</v>
      </c>
      <c r="H37" s="9">
        <v>1</v>
      </c>
      <c r="I37" s="9"/>
      <c r="J37" s="11"/>
      <c r="K37" s="11"/>
      <c r="L37" s="9"/>
      <c r="M37" s="9"/>
      <c r="N37" s="9"/>
      <c r="O37" s="9"/>
      <c r="P37" s="9"/>
      <c r="Q37" s="9"/>
      <c r="R37" s="9">
        <v>1</v>
      </c>
      <c r="S37" s="9"/>
      <c r="T37" s="9">
        <v>1</v>
      </c>
      <c r="U37" s="16"/>
      <c r="V37" s="47">
        <f t="shared" si="3"/>
        <v>38</v>
      </c>
      <c r="W37" s="47">
        <f t="shared" si="3"/>
        <v>2</v>
      </c>
      <c r="X37" s="14"/>
      <c r="Y37" s="14"/>
      <c r="Z37" s="39"/>
      <c r="AA37" s="158"/>
      <c r="AB37" s="26"/>
      <c r="AC37" s="46">
        <f t="shared" si="4"/>
        <v>5.2631578947368418E-2</v>
      </c>
    </row>
    <row r="38" spans="1:30" ht="15.95" customHeight="1">
      <c r="A38" s="155"/>
      <c r="B38" s="24"/>
      <c r="C38" s="53" t="s">
        <v>20</v>
      </c>
      <c r="D38" s="8">
        <f t="shared" si="2"/>
        <v>5</v>
      </c>
      <c r="E38" s="8">
        <f t="shared" si="2"/>
        <v>0</v>
      </c>
      <c r="F38" s="9">
        <v>1</v>
      </c>
      <c r="G38" s="9"/>
      <c r="H38" s="9">
        <v>1</v>
      </c>
      <c r="I38" s="9">
        <v>1</v>
      </c>
      <c r="J38" s="11"/>
      <c r="K38" s="11"/>
      <c r="L38" s="9"/>
      <c r="M38" s="9"/>
      <c r="N38" s="9">
        <v>1</v>
      </c>
      <c r="O38" s="9"/>
      <c r="P38" s="9"/>
      <c r="Q38" s="9"/>
      <c r="R38" s="9"/>
      <c r="S38" s="9"/>
      <c r="T38" s="9"/>
      <c r="U38" s="16"/>
      <c r="V38" s="47">
        <f t="shared" si="3"/>
        <v>8</v>
      </c>
      <c r="W38" s="47">
        <f t="shared" si="3"/>
        <v>1</v>
      </c>
      <c r="X38" s="15"/>
      <c r="Y38" s="15"/>
      <c r="Z38" s="39"/>
      <c r="AA38" s="158"/>
      <c r="AB38" s="26"/>
      <c r="AC38" s="46">
        <f t="shared" si="4"/>
        <v>0.125</v>
      </c>
    </row>
    <row r="39" spans="1:30" ht="15.95" customHeight="1">
      <c r="A39" s="155"/>
      <c r="B39" s="24"/>
      <c r="C39" s="53" t="s">
        <v>21</v>
      </c>
      <c r="D39" s="8">
        <f t="shared" si="2"/>
        <v>127</v>
      </c>
      <c r="E39" s="8">
        <f t="shared" si="2"/>
        <v>12</v>
      </c>
      <c r="F39" s="9">
        <v>8</v>
      </c>
      <c r="G39" s="9">
        <v>1</v>
      </c>
      <c r="H39" s="9">
        <v>9</v>
      </c>
      <c r="I39" s="9">
        <v>1</v>
      </c>
      <c r="J39" s="11"/>
      <c r="K39" s="11"/>
      <c r="L39" s="9"/>
      <c r="M39" s="9"/>
      <c r="N39" s="9">
        <v>6</v>
      </c>
      <c r="O39" s="9">
        <v>2</v>
      </c>
      <c r="P39" s="9">
        <v>2</v>
      </c>
      <c r="Q39" s="9">
        <v>1</v>
      </c>
      <c r="R39" s="9"/>
      <c r="S39" s="9"/>
      <c r="T39" s="9">
        <v>1</v>
      </c>
      <c r="U39" s="16"/>
      <c r="V39" s="47">
        <f t="shared" si="3"/>
        <v>153</v>
      </c>
      <c r="W39" s="47">
        <f t="shared" si="3"/>
        <v>17</v>
      </c>
      <c r="X39" s="15"/>
      <c r="Y39" s="15"/>
      <c r="Z39" s="39"/>
      <c r="AA39" s="158"/>
      <c r="AB39" s="26"/>
      <c r="AC39" s="46">
        <f t="shared" si="4"/>
        <v>0.1111111111111111</v>
      </c>
    </row>
    <row r="40" spans="1:30" ht="15.95" customHeight="1" thickBot="1">
      <c r="A40" s="155"/>
      <c r="B40" s="24"/>
      <c r="C40" s="55" t="s">
        <v>22</v>
      </c>
      <c r="D40" s="8">
        <f>(X20)</f>
        <v>24</v>
      </c>
      <c r="E40" s="8">
        <v>2</v>
      </c>
      <c r="F40" s="11">
        <v>1</v>
      </c>
      <c r="G40" s="11"/>
      <c r="H40" s="9">
        <v>2</v>
      </c>
      <c r="I40" s="9"/>
      <c r="J40" s="11"/>
      <c r="K40" s="11"/>
      <c r="L40" s="11"/>
      <c r="M40" s="11"/>
      <c r="N40" s="11">
        <v>1</v>
      </c>
      <c r="O40" s="11"/>
      <c r="P40" s="11"/>
      <c r="Q40" s="11"/>
      <c r="R40" s="11"/>
      <c r="S40" s="11"/>
      <c r="T40" s="11"/>
      <c r="U40" s="17"/>
      <c r="V40" s="47">
        <f t="shared" si="3"/>
        <v>28</v>
      </c>
      <c r="W40" s="47">
        <f t="shared" si="3"/>
        <v>2</v>
      </c>
      <c r="X40" s="15"/>
      <c r="Y40" s="15"/>
      <c r="Z40" s="39"/>
      <c r="AA40" s="158"/>
      <c r="AB40" s="26"/>
      <c r="AC40" s="46">
        <f t="shared" si="4"/>
        <v>7.1428571428571425E-2</v>
      </c>
    </row>
    <row r="41" spans="1:30" ht="12.75" customHeight="1" thickBot="1">
      <c r="A41" s="155"/>
      <c r="B41" s="24"/>
      <c r="C41" s="31" t="s">
        <v>23</v>
      </c>
      <c r="D41" s="108">
        <f>+(D21+F21+H21+J21+L21+N21+P21+R21+T21+V21)</f>
        <v>777</v>
      </c>
      <c r="E41" s="32">
        <f>+(E21+G21+I21+K21+M21+O21+Q21+S21+U21+W21)</f>
        <v>344</v>
      </c>
      <c r="F41" s="108">
        <f>SUM(F27:F40)</f>
        <v>106</v>
      </c>
      <c r="G41" s="108">
        <f t="shared" ref="G41:W41" si="5">SUM(G27:G40)</f>
        <v>39</v>
      </c>
      <c r="H41" s="108">
        <f t="shared" si="5"/>
        <v>83</v>
      </c>
      <c r="I41" s="108">
        <f t="shared" si="5"/>
        <v>46</v>
      </c>
      <c r="J41" s="108">
        <f t="shared" si="5"/>
        <v>10</v>
      </c>
      <c r="K41" s="108">
        <f t="shared" si="5"/>
        <v>7</v>
      </c>
      <c r="L41" s="108">
        <f t="shared" si="5"/>
        <v>14</v>
      </c>
      <c r="M41" s="108">
        <f t="shared" si="5"/>
        <v>12</v>
      </c>
      <c r="N41" s="108">
        <f t="shared" si="5"/>
        <v>50</v>
      </c>
      <c r="O41" s="108">
        <f t="shared" si="5"/>
        <v>27</v>
      </c>
      <c r="P41" s="108">
        <f t="shared" si="5"/>
        <v>13</v>
      </c>
      <c r="Q41" s="108">
        <f t="shared" si="5"/>
        <v>6</v>
      </c>
      <c r="R41" s="108">
        <f t="shared" si="5"/>
        <v>10</v>
      </c>
      <c r="S41" s="108">
        <f t="shared" si="5"/>
        <v>6</v>
      </c>
      <c r="T41" s="108">
        <f t="shared" si="5"/>
        <v>15</v>
      </c>
      <c r="U41" s="108">
        <f t="shared" si="5"/>
        <v>11</v>
      </c>
      <c r="V41" s="111">
        <f t="shared" si="5"/>
        <v>1078</v>
      </c>
      <c r="W41" s="111">
        <f t="shared" si="5"/>
        <v>498</v>
      </c>
      <c r="X41" s="13"/>
      <c r="Y41" s="13"/>
      <c r="Z41" s="13"/>
      <c r="AA41" s="158"/>
      <c r="AB41" s="26"/>
      <c r="AC41" s="42"/>
    </row>
    <row r="42" spans="1:30" ht="12.75" customHeight="1" thickBot="1">
      <c r="A42" s="155"/>
      <c r="B42" s="24"/>
      <c r="C42" s="33" t="s">
        <v>34</v>
      </c>
      <c r="D42" s="147">
        <f>+(E41/D41)</f>
        <v>0.44272844272844275</v>
      </c>
      <c r="E42" s="131"/>
      <c r="F42" s="147">
        <f>+(G41/F41)</f>
        <v>0.36792452830188677</v>
      </c>
      <c r="G42" s="131"/>
      <c r="H42" s="147">
        <f>+(I41/H41)</f>
        <v>0.55421686746987953</v>
      </c>
      <c r="I42" s="131"/>
      <c r="J42" s="147">
        <f>+(K41/J41)</f>
        <v>0.7</v>
      </c>
      <c r="K42" s="131"/>
      <c r="L42" s="147">
        <f>+(M41/L41)</f>
        <v>0.8571428571428571</v>
      </c>
      <c r="M42" s="131"/>
      <c r="N42" s="147">
        <f>+(O41/N41)</f>
        <v>0.54</v>
      </c>
      <c r="O42" s="131"/>
      <c r="P42" s="147">
        <f>+(Q41/P41)</f>
        <v>0.46153846153846156</v>
      </c>
      <c r="Q42" s="131"/>
      <c r="R42" s="147">
        <f>+(S41/R41)</f>
        <v>0.6</v>
      </c>
      <c r="S42" s="131"/>
      <c r="T42" s="147">
        <f>+(U41/T41)</f>
        <v>0.73333333333333328</v>
      </c>
      <c r="U42" s="131"/>
      <c r="V42" s="159">
        <f>+(W41/V41)</f>
        <v>0.46196660482374768</v>
      </c>
      <c r="W42" s="160"/>
      <c r="X42" s="13"/>
      <c r="Y42" s="13"/>
      <c r="Z42" s="13"/>
      <c r="AA42" s="158"/>
      <c r="AB42" s="26"/>
    </row>
    <row r="43" spans="1:30" ht="12.75" customHeight="1">
      <c r="A43" s="155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58"/>
      <c r="AB43" s="26"/>
    </row>
    <row r="44" spans="1:30">
      <c r="A44" s="155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158"/>
      <c r="AB44" s="2"/>
    </row>
    <row r="45" spans="1:30">
      <c r="A45" s="8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158"/>
      <c r="AB45" s="2"/>
    </row>
    <row r="46" spans="1:30">
      <c r="A46" s="81"/>
      <c r="AA46" s="158"/>
    </row>
    <row r="47" spans="1:30">
      <c r="A47" s="81"/>
      <c r="AA47" s="158"/>
    </row>
    <row r="48" spans="1:30">
      <c r="A48" s="81"/>
    </row>
    <row r="49" spans="1:1">
      <c r="A49" s="81"/>
    </row>
    <row r="50" spans="1:1">
      <c r="A50" s="81"/>
    </row>
    <row r="51" spans="1:1">
      <c r="A51" s="81"/>
    </row>
    <row r="52" spans="1:1">
      <c r="A52" s="81"/>
    </row>
    <row r="53" spans="1:1">
      <c r="A53" s="81"/>
    </row>
    <row r="54" spans="1:1">
      <c r="A54" s="81"/>
    </row>
    <row r="55" spans="1:1">
      <c r="A55" s="81"/>
    </row>
    <row r="56" spans="1:1">
      <c r="A56" s="81"/>
    </row>
    <row r="57" spans="1:1">
      <c r="A57" s="81"/>
    </row>
    <row r="58" spans="1:1">
      <c r="A58" s="81"/>
    </row>
    <row r="59" spans="1:1">
      <c r="A59" s="81"/>
    </row>
    <row r="60" spans="1:1">
      <c r="A60" s="81"/>
    </row>
    <row r="61" spans="1:1">
      <c r="A61" s="81"/>
    </row>
    <row r="62" spans="1:1">
      <c r="A62" s="81"/>
    </row>
    <row r="63" spans="1:1">
      <c r="A63" s="81"/>
    </row>
    <row r="64" spans="1:1">
      <c r="A64" s="81"/>
    </row>
    <row r="65" spans="1:1">
      <c r="A65" s="81"/>
    </row>
    <row r="66" spans="1:1">
      <c r="A66" s="81"/>
    </row>
    <row r="67" spans="1:1">
      <c r="A67" s="81"/>
    </row>
    <row r="68" spans="1:1">
      <c r="A68" s="81"/>
    </row>
    <row r="69" spans="1:1">
      <c r="A69" s="81"/>
    </row>
    <row r="70" spans="1:1">
      <c r="A70" s="81"/>
    </row>
    <row r="71" spans="1:1">
      <c r="A71" s="81"/>
    </row>
    <row r="72" spans="1:1">
      <c r="A72" s="81"/>
    </row>
    <row r="73" spans="1:1">
      <c r="A73" s="81"/>
    </row>
    <row r="74" spans="1:1">
      <c r="A74" s="81"/>
    </row>
    <row r="75" spans="1:1">
      <c r="A75" s="81"/>
    </row>
    <row r="76" spans="1:1">
      <c r="A76" s="81"/>
    </row>
    <row r="77" spans="1:1">
      <c r="A77" s="81"/>
    </row>
    <row r="78" spans="1:1">
      <c r="A78" s="81"/>
    </row>
    <row r="79" spans="1:1">
      <c r="A79" s="81"/>
    </row>
    <row r="80" spans="1:1">
      <c r="A80" s="81"/>
    </row>
    <row r="81" spans="1:1">
      <c r="A81" s="81"/>
    </row>
    <row r="82" spans="1:1">
      <c r="A82" s="81"/>
    </row>
    <row r="83" spans="1:1">
      <c r="A83" s="81"/>
    </row>
    <row r="84" spans="1:1">
      <c r="A84" s="81"/>
    </row>
    <row r="85" spans="1:1">
      <c r="A85" s="81"/>
    </row>
    <row r="86" spans="1:1">
      <c r="A86" s="81"/>
    </row>
    <row r="87" spans="1:1">
      <c r="A87" s="81"/>
    </row>
    <row r="88" spans="1:1">
      <c r="A88" s="81"/>
    </row>
    <row r="89" spans="1:1">
      <c r="A89" s="81"/>
    </row>
  </sheetData>
  <mergeCells count="49">
    <mergeCell ref="A1:A44"/>
    <mergeCell ref="AA1:AA47"/>
    <mergeCell ref="C2:Y2"/>
    <mergeCell ref="C4:C6"/>
    <mergeCell ref="D4:W4"/>
    <mergeCell ref="X4:Y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C24:C26"/>
    <mergeCell ref="D24:E25"/>
    <mergeCell ref="F24:U24"/>
    <mergeCell ref="V24:W25"/>
    <mergeCell ref="F25:G25"/>
    <mergeCell ref="T42:U42"/>
    <mergeCell ref="H25:I25"/>
    <mergeCell ref="J25:K25"/>
    <mergeCell ref="L25:M25"/>
    <mergeCell ref="N25:O25"/>
    <mergeCell ref="P25:Q25"/>
    <mergeCell ref="R25:S25"/>
    <mergeCell ref="V42:W42"/>
    <mergeCell ref="T25:U25"/>
    <mergeCell ref="D42:E42"/>
    <mergeCell ref="F42:G42"/>
    <mergeCell ref="H42:I42"/>
    <mergeCell ref="J42:K42"/>
    <mergeCell ref="L42:M42"/>
    <mergeCell ref="N42:O42"/>
    <mergeCell ref="P42:Q42"/>
    <mergeCell ref="R42:S42"/>
  </mergeCells>
  <pageMargins left="0.70866141732283472" right="0.70866141732283472" top="0.74803149606299213" bottom="0.74803149606299213" header="0.31496062992125984" footer="0.31496062992125984"/>
  <pageSetup paperSize="268" scale="75" orientation="landscape" horizontalDpi="4294967294" verticalDpi="300" r:id="rId1"/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U49"/>
  <sheetViews>
    <sheetView topLeftCell="D1" zoomScale="80" zoomScaleNormal="80" workbookViewId="0">
      <selection activeCell="T8" sqref="T8:T21"/>
    </sheetView>
  </sheetViews>
  <sheetFormatPr baseColWidth="10" defaultRowHeight="12.75"/>
  <cols>
    <col min="1" max="1" width="2" customWidth="1"/>
    <col min="2" max="2" width="6.7109375" customWidth="1"/>
    <col min="3" max="3" width="9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58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 ht="15">
      <c r="B8" s="117"/>
      <c r="Q8" s="146"/>
      <c r="S8" s="52" t="s">
        <v>10</v>
      </c>
      <c r="T8" s="38">
        <v>61</v>
      </c>
    </row>
    <row r="9" spans="2:21" ht="15">
      <c r="B9" s="117"/>
      <c r="Q9" s="146"/>
      <c r="S9" s="53" t="s">
        <v>11</v>
      </c>
      <c r="T9" s="38">
        <v>45</v>
      </c>
    </row>
    <row r="10" spans="2:21" ht="15">
      <c r="B10" s="117"/>
      <c r="Q10" s="146"/>
      <c r="S10" s="53" t="s">
        <v>14</v>
      </c>
      <c r="T10" s="38">
        <v>56</v>
      </c>
    </row>
    <row r="11" spans="2:21" ht="15">
      <c r="B11" s="117"/>
      <c r="Q11" s="146"/>
      <c r="S11" s="54" t="s">
        <v>38</v>
      </c>
      <c r="T11" s="38">
        <v>31</v>
      </c>
    </row>
    <row r="12" spans="2:21" ht="15">
      <c r="B12" s="117"/>
      <c r="Q12" s="146"/>
      <c r="S12" s="53" t="s">
        <v>12</v>
      </c>
      <c r="T12" s="38">
        <v>92</v>
      </c>
    </row>
    <row r="13" spans="2:21" ht="15">
      <c r="B13" s="117"/>
      <c r="Q13" s="146"/>
      <c r="S13" s="53" t="s">
        <v>13</v>
      </c>
      <c r="T13" s="38">
        <v>108</v>
      </c>
    </row>
    <row r="14" spans="2:21" ht="15">
      <c r="B14" s="117"/>
      <c r="Q14" s="146"/>
      <c r="S14" s="53" t="s">
        <v>15</v>
      </c>
      <c r="T14" s="38">
        <v>197</v>
      </c>
    </row>
    <row r="15" spans="2:21" ht="15">
      <c r="B15" s="117"/>
      <c r="Q15" s="146"/>
      <c r="S15" s="53" t="s">
        <v>16</v>
      </c>
      <c r="T15" s="38">
        <v>118</v>
      </c>
    </row>
    <row r="16" spans="2:21" ht="15">
      <c r="B16" s="117"/>
      <c r="Q16" s="146"/>
      <c r="S16" s="53" t="s">
        <v>17</v>
      </c>
      <c r="T16" s="38">
        <v>30</v>
      </c>
    </row>
    <row r="17" spans="2:21" ht="15">
      <c r="B17" s="117"/>
      <c r="Q17" s="146"/>
      <c r="S17" s="53" t="s">
        <v>18</v>
      </c>
      <c r="T17" s="38">
        <v>113</v>
      </c>
    </row>
    <row r="18" spans="2:21" ht="15">
      <c r="B18" s="117"/>
      <c r="Q18" s="146"/>
      <c r="S18" s="53" t="s">
        <v>19</v>
      </c>
      <c r="T18" s="38">
        <v>38</v>
      </c>
    </row>
    <row r="19" spans="2:21" ht="15">
      <c r="B19" s="117"/>
      <c r="Q19" s="146"/>
      <c r="S19" s="53" t="s">
        <v>20</v>
      </c>
      <c r="T19" s="38">
        <v>8</v>
      </c>
    </row>
    <row r="20" spans="2:21" ht="15">
      <c r="B20" s="117"/>
      <c r="Q20" s="146"/>
      <c r="S20" s="53" t="s">
        <v>21</v>
      </c>
      <c r="T20" s="38">
        <v>153</v>
      </c>
    </row>
    <row r="21" spans="2:21" ht="15.75" thickBot="1">
      <c r="B21" s="117"/>
      <c r="Q21" s="146"/>
      <c r="S21" s="55" t="s">
        <v>22</v>
      </c>
      <c r="T21" s="38">
        <v>28</v>
      </c>
    </row>
    <row r="22" spans="2:21">
      <c r="B22" s="117"/>
      <c r="Q22" s="146"/>
      <c r="S22" s="4"/>
      <c r="T22" s="6">
        <f>SUM(T8:T21)</f>
        <v>1078</v>
      </c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35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70866141732283472" right="0.70866141732283472" top="0.74803149606299213" bottom="0.74803149606299213" header="0.31496062992125984" footer="0.31496062992125984"/>
  <pageSetup paperSize="190" scale="85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9"/>
  <sheetViews>
    <sheetView topLeftCell="A3" zoomScale="80" zoomScaleNormal="80" workbookViewId="0">
      <selection activeCell="V27" sqref="V27:V40"/>
    </sheetView>
  </sheetViews>
  <sheetFormatPr baseColWidth="10" defaultRowHeight="12.75"/>
  <cols>
    <col min="1" max="1" width="6.5703125" style="25" customWidth="1"/>
    <col min="2" max="2" width="4.140625" style="25" customWidth="1"/>
    <col min="3" max="3" width="35.85546875" style="25" customWidth="1"/>
    <col min="4" max="4" width="7.5703125" style="25" customWidth="1"/>
    <col min="5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8" style="25" customWidth="1"/>
    <col min="24" max="24" width="7.5703125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5.75" customHeight="1">
      <c r="A1" s="116" t="s">
        <v>42</v>
      </c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17" t="s">
        <v>39</v>
      </c>
      <c r="AB1" s="26"/>
    </row>
    <row r="2" spans="1:28" ht="15.75">
      <c r="A2" s="116"/>
      <c r="B2" s="24"/>
      <c r="C2" s="118" t="s">
        <v>59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2"/>
      <c r="AA2" s="117"/>
      <c r="AB2" s="26"/>
    </row>
    <row r="3" spans="1:28" ht="15.75" thickBot="1">
      <c r="A3" s="116"/>
      <c r="B3" s="24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17"/>
      <c r="AB3" s="26"/>
    </row>
    <row r="4" spans="1:28" ht="13.5" thickBot="1">
      <c r="A4" s="116"/>
      <c r="B4" s="24"/>
      <c r="C4" s="148" t="s">
        <v>0</v>
      </c>
      <c r="D4" s="113" t="s">
        <v>52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51" t="s">
        <v>36</v>
      </c>
      <c r="Y4" s="152"/>
      <c r="Z4" s="2"/>
      <c r="AA4" s="117"/>
      <c r="AB4" s="26"/>
    </row>
    <row r="5" spans="1:28" ht="13.5" thickBot="1">
      <c r="A5" s="116"/>
      <c r="B5" s="24"/>
      <c r="C5" s="161"/>
      <c r="D5" s="126" t="s">
        <v>44</v>
      </c>
      <c r="E5" s="127"/>
      <c r="F5" s="128" t="s">
        <v>1</v>
      </c>
      <c r="G5" s="127"/>
      <c r="H5" s="128" t="s">
        <v>2</v>
      </c>
      <c r="I5" s="127"/>
      <c r="J5" s="128" t="s">
        <v>4</v>
      </c>
      <c r="K5" s="127"/>
      <c r="L5" s="128" t="s">
        <v>3</v>
      </c>
      <c r="M5" s="127"/>
      <c r="N5" s="128" t="s">
        <v>5</v>
      </c>
      <c r="O5" s="127"/>
      <c r="P5" s="129" t="s">
        <v>6</v>
      </c>
      <c r="Q5" s="130"/>
      <c r="R5" s="129" t="s">
        <v>7</v>
      </c>
      <c r="S5" s="130"/>
      <c r="T5" s="128" t="s">
        <v>9</v>
      </c>
      <c r="U5" s="127"/>
      <c r="V5" s="128" t="s">
        <v>8</v>
      </c>
      <c r="W5" s="163"/>
      <c r="X5" s="153"/>
      <c r="Y5" s="154"/>
      <c r="Z5" s="2"/>
      <c r="AA5" s="117"/>
      <c r="AB5" s="26"/>
    </row>
    <row r="6" spans="1:28" ht="13.5" thickBot="1">
      <c r="A6" s="116"/>
      <c r="B6" s="24"/>
      <c r="C6" s="162"/>
      <c r="D6" s="62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61" t="s">
        <v>33</v>
      </c>
      <c r="X6" s="50" t="s">
        <v>32</v>
      </c>
      <c r="Y6" s="50" t="s">
        <v>33</v>
      </c>
      <c r="Z6" s="2"/>
      <c r="AA6" s="117"/>
      <c r="AB6" s="26"/>
    </row>
    <row r="7" spans="1:28" ht="15.95" customHeight="1">
      <c r="A7" s="116"/>
      <c r="B7" s="24"/>
      <c r="C7" s="52" t="s">
        <v>10</v>
      </c>
      <c r="D7" s="8"/>
      <c r="E7" s="7"/>
      <c r="F7" s="8">
        <v>7</v>
      </c>
      <c r="G7" s="7">
        <v>1</v>
      </c>
      <c r="H7" s="7">
        <v>7</v>
      </c>
      <c r="I7" s="7">
        <v>1</v>
      </c>
      <c r="J7" s="7">
        <v>1</v>
      </c>
      <c r="K7" s="7">
        <v>0</v>
      </c>
      <c r="L7" s="7">
        <v>1</v>
      </c>
      <c r="M7" s="7"/>
      <c r="N7" s="7">
        <v>1</v>
      </c>
      <c r="O7" s="7"/>
      <c r="P7" s="7">
        <v>5</v>
      </c>
      <c r="Q7" s="7">
        <v>2</v>
      </c>
      <c r="R7" s="7">
        <v>6</v>
      </c>
      <c r="S7" s="7">
        <v>2</v>
      </c>
      <c r="T7" s="7">
        <v>4</v>
      </c>
      <c r="U7" s="7"/>
      <c r="V7" s="7">
        <v>7</v>
      </c>
      <c r="W7" s="37">
        <v>2</v>
      </c>
      <c r="X7" s="58">
        <f t="shared" ref="X7:X20" si="0">(D7+F7+H7+J7+L7+N7+P7+R7+T7+V7)</f>
        <v>39</v>
      </c>
      <c r="Y7" s="59">
        <f t="shared" ref="Y7:Y20" si="1">(E7+G7+I7+K7+M7+O7+Q7+S7+U7+W7)</f>
        <v>8</v>
      </c>
      <c r="Z7" s="2"/>
      <c r="AA7" s="117"/>
      <c r="AB7" s="26"/>
    </row>
    <row r="8" spans="1:28" ht="15.95" customHeight="1">
      <c r="A8" s="116"/>
      <c r="B8" s="24"/>
      <c r="C8" s="53" t="s">
        <v>11</v>
      </c>
      <c r="D8" s="10">
        <v>2</v>
      </c>
      <c r="E8" s="9">
        <v>2</v>
      </c>
      <c r="F8" s="10">
        <v>7</v>
      </c>
      <c r="G8" s="9">
        <v>6</v>
      </c>
      <c r="H8" s="9">
        <v>2</v>
      </c>
      <c r="I8" s="9">
        <v>2</v>
      </c>
      <c r="J8" s="9">
        <v>1</v>
      </c>
      <c r="K8" s="9">
        <v>1</v>
      </c>
      <c r="L8" s="9">
        <v>1</v>
      </c>
      <c r="M8" s="9">
        <v>1</v>
      </c>
      <c r="N8" s="9"/>
      <c r="O8" s="9"/>
      <c r="P8" s="9">
        <v>4</v>
      </c>
      <c r="Q8" s="9">
        <v>3</v>
      </c>
      <c r="R8" s="9">
        <v>2</v>
      </c>
      <c r="S8" s="9">
        <v>1</v>
      </c>
      <c r="T8" s="9">
        <v>1</v>
      </c>
      <c r="U8" s="9"/>
      <c r="V8" s="9">
        <v>3</v>
      </c>
      <c r="W8" s="16">
        <v>2</v>
      </c>
      <c r="X8" s="58">
        <f t="shared" si="0"/>
        <v>23</v>
      </c>
      <c r="Y8" s="59">
        <f t="shared" si="1"/>
        <v>18</v>
      </c>
      <c r="Z8" s="2"/>
      <c r="AA8" s="117"/>
      <c r="AB8" s="26"/>
    </row>
    <row r="9" spans="1:28" ht="15.95" customHeight="1">
      <c r="A9" s="116"/>
      <c r="B9" s="24"/>
      <c r="C9" s="53" t="s">
        <v>14</v>
      </c>
      <c r="D9" s="10">
        <v>3</v>
      </c>
      <c r="E9" s="9">
        <v>3</v>
      </c>
      <c r="F9" s="10">
        <v>5</v>
      </c>
      <c r="G9" s="9">
        <v>5</v>
      </c>
      <c r="H9" s="9">
        <v>1</v>
      </c>
      <c r="I9" s="9">
        <v>1</v>
      </c>
      <c r="J9" s="9"/>
      <c r="K9" s="9"/>
      <c r="L9" s="9">
        <v>4</v>
      </c>
      <c r="M9" s="9">
        <v>4</v>
      </c>
      <c r="N9" s="9"/>
      <c r="O9" s="9"/>
      <c r="P9" s="9">
        <v>4</v>
      </c>
      <c r="Q9" s="9">
        <v>4</v>
      </c>
      <c r="R9" s="9">
        <v>3</v>
      </c>
      <c r="S9" s="9">
        <v>3</v>
      </c>
      <c r="T9" s="9">
        <v>1</v>
      </c>
      <c r="U9" s="9"/>
      <c r="V9" s="9">
        <v>1</v>
      </c>
      <c r="W9" s="16">
        <v>1</v>
      </c>
      <c r="X9" s="58">
        <f t="shared" si="0"/>
        <v>22</v>
      </c>
      <c r="Y9" s="59">
        <f t="shared" si="1"/>
        <v>21</v>
      </c>
      <c r="Z9" s="2"/>
      <c r="AA9" s="117"/>
      <c r="AB9" s="26"/>
    </row>
    <row r="10" spans="1:28" ht="15.95" customHeight="1">
      <c r="A10" s="116"/>
      <c r="B10" s="24"/>
      <c r="C10" s="53" t="s">
        <v>38</v>
      </c>
      <c r="D10" s="10">
        <v>2</v>
      </c>
      <c r="E10" s="9">
        <v>2</v>
      </c>
      <c r="F10" s="10">
        <v>4</v>
      </c>
      <c r="G10" s="9">
        <v>4</v>
      </c>
      <c r="H10" s="9"/>
      <c r="I10" s="9"/>
      <c r="J10" s="9">
        <v>9</v>
      </c>
      <c r="K10" s="9">
        <v>1</v>
      </c>
      <c r="L10" s="9">
        <v>3</v>
      </c>
      <c r="M10" s="9">
        <v>0</v>
      </c>
      <c r="N10" s="9"/>
      <c r="O10" s="9"/>
      <c r="P10" s="9">
        <v>1</v>
      </c>
      <c r="Q10" s="9">
        <v>1</v>
      </c>
      <c r="R10" s="9">
        <v>1</v>
      </c>
      <c r="S10" s="9">
        <v>1</v>
      </c>
      <c r="T10" s="9">
        <v>2</v>
      </c>
      <c r="U10" s="9">
        <v>1</v>
      </c>
      <c r="V10" s="9"/>
      <c r="W10" s="16"/>
      <c r="X10" s="58">
        <f t="shared" si="0"/>
        <v>22</v>
      </c>
      <c r="Y10" s="59">
        <f t="shared" si="1"/>
        <v>10</v>
      </c>
      <c r="Z10" s="2"/>
      <c r="AA10" s="117"/>
      <c r="AB10" s="26"/>
    </row>
    <row r="11" spans="1:28" ht="15.95" customHeight="1">
      <c r="A11" s="116"/>
      <c r="B11" s="24"/>
      <c r="C11" s="53" t="s">
        <v>12</v>
      </c>
      <c r="D11" s="10">
        <v>12</v>
      </c>
      <c r="E11" s="9">
        <v>5</v>
      </c>
      <c r="F11" s="10">
        <v>22</v>
      </c>
      <c r="G11" s="9">
        <v>15</v>
      </c>
      <c r="H11" s="9">
        <v>5</v>
      </c>
      <c r="I11" s="9">
        <v>1</v>
      </c>
      <c r="J11" s="9"/>
      <c r="K11" s="9"/>
      <c r="L11" s="9">
        <v>1</v>
      </c>
      <c r="M11" s="9">
        <v>1</v>
      </c>
      <c r="N11" s="9"/>
      <c r="O11" s="9"/>
      <c r="P11" s="9">
        <v>1</v>
      </c>
      <c r="Q11" s="9">
        <v>1</v>
      </c>
      <c r="R11" s="9">
        <v>5</v>
      </c>
      <c r="S11" s="9">
        <v>2</v>
      </c>
      <c r="T11" s="9">
        <v>1</v>
      </c>
      <c r="U11" s="9"/>
      <c r="V11" s="9">
        <v>2</v>
      </c>
      <c r="W11" s="16">
        <v>1</v>
      </c>
      <c r="X11" s="58">
        <f>(D11+F11+H11+J11+L11+N11+P11+R11+T11+V11)</f>
        <v>49</v>
      </c>
      <c r="Y11" s="59">
        <f>(E11+G11+I11+K11+M11+O11+Q11+S11+U11+W11)</f>
        <v>26</v>
      </c>
      <c r="Z11" s="2"/>
      <c r="AA11" s="117"/>
      <c r="AB11" s="26"/>
    </row>
    <row r="12" spans="1:28" ht="15.95" customHeight="1">
      <c r="A12" s="116"/>
      <c r="B12" s="24"/>
      <c r="C12" s="53" t="s">
        <v>13</v>
      </c>
      <c r="D12" s="10">
        <v>9</v>
      </c>
      <c r="E12" s="9">
        <v>4</v>
      </c>
      <c r="F12" s="10">
        <v>21</v>
      </c>
      <c r="G12" s="9">
        <v>7</v>
      </c>
      <c r="H12" s="9">
        <v>4</v>
      </c>
      <c r="I12" s="9">
        <v>1</v>
      </c>
      <c r="J12" s="9">
        <v>4</v>
      </c>
      <c r="K12" s="9">
        <v>1</v>
      </c>
      <c r="L12" s="9">
        <v>3</v>
      </c>
      <c r="M12" s="9">
        <v>1</v>
      </c>
      <c r="N12" s="9"/>
      <c r="O12" s="9"/>
      <c r="P12" s="9">
        <v>3</v>
      </c>
      <c r="Q12" s="9">
        <v>1</v>
      </c>
      <c r="R12" s="9">
        <v>7</v>
      </c>
      <c r="S12" s="9">
        <v>1</v>
      </c>
      <c r="T12" s="9">
        <v>4</v>
      </c>
      <c r="U12" s="9">
        <v>1</v>
      </c>
      <c r="V12" s="9">
        <v>3</v>
      </c>
      <c r="W12" s="16">
        <v>3</v>
      </c>
      <c r="X12" s="58">
        <f>(D12+F12+H12+J12+L12+N12+P12+R12+T12+V12)</f>
        <v>58</v>
      </c>
      <c r="Y12" s="59">
        <f>(E12+G12+I12+K12+M12+O12+Q12+S12+U12+W12)</f>
        <v>20</v>
      </c>
      <c r="Z12" s="2"/>
      <c r="AA12" s="117"/>
      <c r="AB12" s="26"/>
    </row>
    <row r="13" spans="1:28" ht="15.95" customHeight="1">
      <c r="A13" s="116"/>
      <c r="B13" s="24"/>
      <c r="C13" s="53" t="s">
        <v>15</v>
      </c>
      <c r="D13" s="10">
        <v>2</v>
      </c>
      <c r="E13" s="9">
        <v>2</v>
      </c>
      <c r="F13" s="10">
        <v>28</v>
      </c>
      <c r="G13" s="9">
        <v>27</v>
      </c>
      <c r="H13" s="9">
        <v>4</v>
      </c>
      <c r="I13" s="9">
        <v>4</v>
      </c>
      <c r="J13" s="9">
        <v>4</v>
      </c>
      <c r="K13" s="9">
        <v>3</v>
      </c>
      <c r="L13" s="9">
        <v>5</v>
      </c>
      <c r="M13" s="9">
        <v>4</v>
      </c>
      <c r="N13" s="9"/>
      <c r="O13" s="9"/>
      <c r="P13" s="9">
        <v>7</v>
      </c>
      <c r="Q13" s="9">
        <v>5</v>
      </c>
      <c r="R13" s="9">
        <v>15</v>
      </c>
      <c r="S13" s="9">
        <v>9</v>
      </c>
      <c r="T13" s="9">
        <v>3</v>
      </c>
      <c r="U13" s="9">
        <v>3</v>
      </c>
      <c r="V13" s="9">
        <v>3</v>
      </c>
      <c r="W13" s="16"/>
      <c r="X13" s="58">
        <f t="shared" si="0"/>
        <v>71</v>
      </c>
      <c r="Y13" s="59">
        <f t="shared" si="1"/>
        <v>57</v>
      </c>
      <c r="Z13" s="2"/>
      <c r="AA13" s="117"/>
      <c r="AB13" s="26"/>
    </row>
    <row r="14" spans="1:28" ht="15.95" customHeight="1">
      <c r="A14" s="116"/>
      <c r="B14" s="24"/>
      <c r="C14" s="53" t="s">
        <v>16</v>
      </c>
      <c r="D14" s="10">
        <v>10</v>
      </c>
      <c r="E14" s="9">
        <v>8</v>
      </c>
      <c r="F14" s="10">
        <v>21</v>
      </c>
      <c r="G14" s="9">
        <v>10</v>
      </c>
      <c r="H14" s="9">
        <v>3</v>
      </c>
      <c r="I14" s="9">
        <v>2</v>
      </c>
      <c r="J14" s="9">
        <v>8</v>
      </c>
      <c r="K14" s="9">
        <v>3</v>
      </c>
      <c r="L14" s="9">
        <v>3</v>
      </c>
      <c r="M14" s="9">
        <v>1</v>
      </c>
      <c r="N14" s="9"/>
      <c r="O14" s="9"/>
      <c r="P14" s="9">
        <v>7</v>
      </c>
      <c r="Q14" s="9">
        <v>3</v>
      </c>
      <c r="R14" s="9">
        <v>4</v>
      </c>
      <c r="S14" s="9">
        <v>3</v>
      </c>
      <c r="T14" s="9">
        <v>1</v>
      </c>
      <c r="U14" s="9"/>
      <c r="V14" s="9"/>
      <c r="W14" s="16"/>
      <c r="X14" s="58">
        <f t="shared" si="0"/>
        <v>57</v>
      </c>
      <c r="Y14" s="59">
        <f t="shared" si="1"/>
        <v>30</v>
      </c>
      <c r="Z14" s="2"/>
      <c r="AA14" s="117"/>
      <c r="AB14" s="26"/>
    </row>
    <row r="15" spans="1:28" ht="15.95" customHeight="1">
      <c r="A15" s="116"/>
      <c r="B15" s="24"/>
      <c r="C15" s="53" t="s">
        <v>17</v>
      </c>
      <c r="D15" s="10">
        <v>7</v>
      </c>
      <c r="E15" s="9">
        <v>4</v>
      </c>
      <c r="F15" s="10">
        <v>6</v>
      </c>
      <c r="G15" s="9">
        <v>4</v>
      </c>
      <c r="H15" s="9"/>
      <c r="I15" s="9"/>
      <c r="J15" s="9">
        <v>1</v>
      </c>
      <c r="K15" s="9">
        <v>0</v>
      </c>
      <c r="L15" s="9"/>
      <c r="M15" s="9"/>
      <c r="N15" s="9"/>
      <c r="O15" s="9"/>
      <c r="P15" s="9"/>
      <c r="Q15" s="9"/>
      <c r="R15" s="9">
        <v>1</v>
      </c>
      <c r="S15" s="9"/>
      <c r="T15" s="9"/>
      <c r="U15" s="9"/>
      <c r="V15" s="9"/>
      <c r="W15" s="16"/>
      <c r="X15" s="58">
        <f t="shared" si="0"/>
        <v>15</v>
      </c>
      <c r="Y15" s="59">
        <f t="shared" si="1"/>
        <v>8</v>
      </c>
      <c r="Z15" s="2"/>
      <c r="AA15" s="117"/>
      <c r="AB15" s="26"/>
    </row>
    <row r="16" spans="1:28" ht="15.95" customHeight="1">
      <c r="A16" s="116"/>
      <c r="B16" s="24"/>
      <c r="C16" s="53" t="s">
        <v>18</v>
      </c>
      <c r="D16" s="10">
        <v>7</v>
      </c>
      <c r="E16" s="9">
        <v>3</v>
      </c>
      <c r="F16" s="10">
        <v>31</v>
      </c>
      <c r="G16" s="9">
        <v>9</v>
      </c>
      <c r="H16" s="9">
        <v>1</v>
      </c>
      <c r="I16" s="9">
        <v>0</v>
      </c>
      <c r="J16" s="9">
        <v>1</v>
      </c>
      <c r="K16" s="9">
        <v>0</v>
      </c>
      <c r="L16" s="9">
        <v>2</v>
      </c>
      <c r="M16" s="9"/>
      <c r="N16" s="9"/>
      <c r="O16" s="9"/>
      <c r="P16" s="9"/>
      <c r="Q16" s="9"/>
      <c r="R16" s="9">
        <v>2</v>
      </c>
      <c r="S16" s="9"/>
      <c r="T16" s="9">
        <v>1</v>
      </c>
      <c r="U16" s="9"/>
      <c r="V16" s="9">
        <v>2</v>
      </c>
      <c r="W16" s="16"/>
      <c r="X16" s="58">
        <f t="shared" si="0"/>
        <v>47</v>
      </c>
      <c r="Y16" s="59">
        <f t="shared" si="1"/>
        <v>12</v>
      </c>
      <c r="Z16" s="2"/>
      <c r="AA16" s="117"/>
      <c r="AB16" s="26"/>
    </row>
    <row r="17" spans="1:30" ht="15.95" customHeight="1">
      <c r="A17" s="116"/>
      <c r="B17" s="24"/>
      <c r="C17" s="53" t="s">
        <v>19</v>
      </c>
      <c r="D17" s="10">
        <v>14</v>
      </c>
      <c r="E17" s="9">
        <v>1</v>
      </c>
      <c r="F17" s="10">
        <v>5</v>
      </c>
      <c r="G17" s="9"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6"/>
      <c r="X17" s="58">
        <f t="shared" si="0"/>
        <v>19</v>
      </c>
      <c r="Y17" s="59">
        <f t="shared" si="1"/>
        <v>1</v>
      </c>
      <c r="Z17" s="2"/>
      <c r="AA17" s="117"/>
      <c r="AB17" s="26"/>
    </row>
    <row r="18" spans="1:30" ht="15.95" customHeight="1">
      <c r="A18" s="116"/>
      <c r="B18" s="24"/>
      <c r="C18" s="53" t="s">
        <v>20</v>
      </c>
      <c r="D18" s="10"/>
      <c r="E18" s="9"/>
      <c r="F18" s="10">
        <v>2</v>
      </c>
      <c r="G18" s="9"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6"/>
      <c r="X18" s="58">
        <f t="shared" si="0"/>
        <v>2</v>
      </c>
      <c r="Y18" s="59">
        <f t="shared" si="1"/>
        <v>0</v>
      </c>
      <c r="Z18" s="2"/>
      <c r="AA18" s="117"/>
      <c r="AB18" s="26"/>
    </row>
    <row r="19" spans="1:30" ht="15.95" customHeight="1">
      <c r="A19" s="116"/>
      <c r="B19" s="24"/>
      <c r="C19" s="53" t="s">
        <v>21</v>
      </c>
      <c r="D19" s="10">
        <v>38</v>
      </c>
      <c r="E19" s="9">
        <v>6</v>
      </c>
      <c r="F19" s="10">
        <v>53</v>
      </c>
      <c r="G19" s="9">
        <v>2</v>
      </c>
      <c r="H19" s="9">
        <v>3</v>
      </c>
      <c r="I19" s="9">
        <v>0</v>
      </c>
      <c r="J19" s="9">
        <v>3</v>
      </c>
      <c r="K19" s="9">
        <v>1</v>
      </c>
      <c r="L19" s="9"/>
      <c r="M19" s="9"/>
      <c r="N19" s="9"/>
      <c r="O19" s="9"/>
      <c r="P19" s="9"/>
      <c r="Q19" s="9"/>
      <c r="R19" s="9">
        <v>2</v>
      </c>
      <c r="S19" s="9"/>
      <c r="T19" s="9"/>
      <c r="U19" s="9"/>
      <c r="V19" s="9"/>
      <c r="W19" s="16"/>
      <c r="X19" s="58">
        <f t="shared" si="0"/>
        <v>99</v>
      </c>
      <c r="Y19" s="59">
        <f t="shared" si="1"/>
        <v>9</v>
      </c>
      <c r="Z19" s="2"/>
      <c r="AA19" s="117"/>
      <c r="AB19" s="26"/>
    </row>
    <row r="20" spans="1:30" ht="15.95" customHeight="1" thickBot="1">
      <c r="A20" s="116"/>
      <c r="B20" s="24"/>
      <c r="C20" s="55" t="s">
        <v>22</v>
      </c>
      <c r="D20" s="18"/>
      <c r="E20" s="19"/>
      <c r="F20" s="18">
        <v>9</v>
      </c>
      <c r="G20" s="19">
        <v>3</v>
      </c>
      <c r="H20" s="19">
        <v>1</v>
      </c>
      <c r="I20" s="19">
        <v>0</v>
      </c>
      <c r="J20" s="9">
        <v>1</v>
      </c>
      <c r="K20" s="9">
        <v>1</v>
      </c>
      <c r="L20" s="19">
        <v>2</v>
      </c>
      <c r="M20" s="19"/>
      <c r="N20" s="19"/>
      <c r="O20" s="19"/>
      <c r="P20" s="19"/>
      <c r="Q20" s="19"/>
      <c r="R20" s="19">
        <v>1</v>
      </c>
      <c r="S20" s="19"/>
      <c r="T20" s="19"/>
      <c r="U20" s="19"/>
      <c r="V20" s="19"/>
      <c r="W20" s="56"/>
      <c r="X20" s="58">
        <f t="shared" si="0"/>
        <v>14</v>
      </c>
      <c r="Y20" s="59">
        <f t="shared" si="1"/>
        <v>4</v>
      </c>
      <c r="Z20" s="2"/>
      <c r="AA20" s="117"/>
      <c r="AB20" s="26"/>
    </row>
    <row r="21" spans="1:30" ht="15.75" thickBot="1">
      <c r="A21" s="116"/>
      <c r="B21" s="24"/>
      <c r="C21" s="31" t="s">
        <v>23</v>
      </c>
      <c r="D21" s="32">
        <f t="shared" ref="D21:Y21" si="2">SUM(D7:D20)</f>
        <v>106</v>
      </c>
      <c r="E21" s="32">
        <f t="shared" si="2"/>
        <v>40</v>
      </c>
      <c r="F21" s="32">
        <f t="shared" si="2"/>
        <v>221</v>
      </c>
      <c r="G21" s="32">
        <f t="shared" si="2"/>
        <v>93</v>
      </c>
      <c r="H21" s="32">
        <f t="shared" si="2"/>
        <v>31</v>
      </c>
      <c r="I21" s="32">
        <f t="shared" si="2"/>
        <v>12</v>
      </c>
      <c r="J21" s="32">
        <f t="shared" si="2"/>
        <v>33</v>
      </c>
      <c r="K21" s="32">
        <f t="shared" si="2"/>
        <v>11</v>
      </c>
      <c r="L21" s="32">
        <f t="shared" si="2"/>
        <v>25</v>
      </c>
      <c r="M21" s="32">
        <f t="shared" si="2"/>
        <v>12</v>
      </c>
      <c r="N21" s="32">
        <f t="shared" si="2"/>
        <v>1</v>
      </c>
      <c r="O21" s="32">
        <f t="shared" si="2"/>
        <v>0</v>
      </c>
      <c r="P21" s="32">
        <f t="shared" si="2"/>
        <v>32</v>
      </c>
      <c r="Q21" s="32">
        <f t="shared" si="2"/>
        <v>20</v>
      </c>
      <c r="R21" s="32">
        <f t="shared" si="2"/>
        <v>49</v>
      </c>
      <c r="S21" s="32">
        <f t="shared" si="2"/>
        <v>22</v>
      </c>
      <c r="T21" s="32">
        <f t="shared" si="2"/>
        <v>18</v>
      </c>
      <c r="U21" s="32">
        <f t="shared" si="2"/>
        <v>5</v>
      </c>
      <c r="V21" s="32">
        <f t="shared" si="2"/>
        <v>21</v>
      </c>
      <c r="W21" s="57">
        <f t="shared" si="2"/>
        <v>9</v>
      </c>
      <c r="X21" s="63">
        <f t="shared" si="2"/>
        <v>537</v>
      </c>
      <c r="Y21" s="51">
        <f t="shared" si="2"/>
        <v>224</v>
      </c>
      <c r="Z21" s="2"/>
      <c r="AA21" s="117"/>
      <c r="AB21" s="26"/>
    </row>
    <row r="22" spans="1:30" ht="15.75" thickBot="1">
      <c r="A22" s="116"/>
      <c r="B22" s="24"/>
      <c r="C22" s="33" t="s">
        <v>34</v>
      </c>
      <c r="D22" s="131">
        <f>+(E21/D21)</f>
        <v>0.37735849056603776</v>
      </c>
      <c r="E22" s="132"/>
      <c r="F22" s="131">
        <f>+(G21/F21)</f>
        <v>0.42081447963800905</v>
      </c>
      <c r="G22" s="132"/>
      <c r="H22" s="131">
        <f>+(I21/H21)</f>
        <v>0.38709677419354838</v>
      </c>
      <c r="I22" s="132"/>
      <c r="J22" s="131">
        <f>+(K21/J21)</f>
        <v>0.33333333333333331</v>
      </c>
      <c r="K22" s="132"/>
      <c r="L22" s="131">
        <f>+(M21/L21)</f>
        <v>0.48</v>
      </c>
      <c r="M22" s="132"/>
      <c r="N22" s="131">
        <f>+(O21/N21)</f>
        <v>0</v>
      </c>
      <c r="O22" s="132"/>
      <c r="P22" s="131">
        <f>+(Q21/P21)</f>
        <v>0.625</v>
      </c>
      <c r="Q22" s="132"/>
      <c r="R22" s="131">
        <f>+(S21/R21)</f>
        <v>0.44897959183673469</v>
      </c>
      <c r="S22" s="132"/>
      <c r="T22" s="131">
        <f>+(U21/T21)</f>
        <v>0.27777777777777779</v>
      </c>
      <c r="U22" s="132"/>
      <c r="V22" s="131">
        <f>+(W21/V21)</f>
        <v>0.42857142857142855</v>
      </c>
      <c r="W22" s="164"/>
      <c r="X22" s="165">
        <f>+(Y21/X21)</f>
        <v>0.41713221601489758</v>
      </c>
      <c r="Y22" s="132"/>
      <c r="Z22" s="2"/>
      <c r="AA22" s="117"/>
      <c r="AB22" s="26"/>
    </row>
    <row r="23" spans="1:30" ht="13.5" thickBot="1">
      <c r="A23" s="116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17"/>
      <c r="AB23" s="26"/>
    </row>
    <row r="24" spans="1:30" ht="13.5" thickBot="1">
      <c r="A24" s="116"/>
      <c r="B24" s="24"/>
      <c r="C24" s="148" t="s">
        <v>0</v>
      </c>
      <c r="D24" s="139" t="s">
        <v>37</v>
      </c>
      <c r="E24" s="140"/>
      <c r="F24" s="113" t="s">
        <v>52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51" t="s">
        <v>23</v>
      </c>
      <c r="W24" s="152"/>
      <c r="X24" s="15"/>
      <c r="Y24" s="15"/>
      <c r="Z24" s="15"/>
      <c r="AA24" s="117"/>
      <c r="AB24" s="26"/>
    </row>
    <row r="25" spans="1:30" ht="13.5" thickBot="1">
      <c r="A25" s="116"/>
      <c r="B25" s="24"/>
      <c r="C25" s="161"/>
      <c r="D25" s="141"/>
      <c r="E25" s="142"/>
      <c r="F25" s="137" t="s">
        <v>25</v>
      </c>
      <c r="G25" s="138"/>
      <c r="H25" s="137" t="s">
        <v>24</v>
      </c>
      <c r="I25" s="138"/>
      <c r="J25" s="137" t="s">
        <v>26</v>
      </c>
      <c r="K25" s="138"/>
      <c r="L25" s="137" t="s">
        <v>27</v>
      </c>
      <c r="M25" s="138"/>
      <c r="N25" s="137" t="s">
        <v>28</v>
      </c>
      <c r="O25" s="138"/>
      <c r="P25" s="137" t="s">
        <v>29</v>
      </c>
      <c r="Q25" s="138"/>
      <c r="R25" s="137" t="s">
        <v>30</v>
      </c>
      <c r="S25" s="138"/>
      <c r="T25" s="137" t="s">
        <v>31</v>
      </c>
      <c r="U25" s="144"/>
      <c r="V25" s="153"/>
      <c r="W25" s="154"/>
      <c r="X25" s="15"/>
      <c r="Y25" s="15"/>
      <c r="Z25" s="15"/>
      <c r="AA25" s="117"/>
      <c r="AB25" s="26"/>
    </row>
    <row r="26" spans="1:30" ht="13.5" thickBot="1">
      <c r="A26" s="116"/>
      <c r="B26" s="24"/>
      <c r="C26" s="162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61" t="s">
        <v>33</v>
      </c>
      <c r="V26" s="50" t="s">
        <v>32</v>
      </c>
      <c r="W26" s="50" t="s">
        <v>33</v>
      </c>
      <c r="X26" s="15"/>
      <c r="Y26" s="15"/>
      <c r="Z26" s="15"/>
      <c r="AA26" s="117"/>
      <c r="AB26" s="26"/>
    </row>
    <row r="27" spans="1:30" ht="15.95" customHeight="1">
      <c r="A27" s="116"/>
      <c r="B27" s="24"/>
      <c r="C27" s="52" t="s">
        <v>10</v>
      </c>
      <c r="D27" s="8">
        <f t="shared" ref="D27:D39" si="3">(X7)</f>
        <v>39</v>
      </c>
      <c r="E27" s="8">
        <f t="shared" ref="E27:E39" si="4">(Y7)</f>
        <v>8</v>
      </c>
      <c r="F27" s="7"/>
      <c r="G27" s="7"/>
      <c r="H27" s="7">
        <v>5</v>
      </c>
      <c r="I27" s="7">
        <v>0</v>
      </c>
      <c r="J27" s="11"/>
      <c r="K27" s="11"/>
      <c r="L27" s="7">
        <v>2</v>
      </c>
      <c r="M27" s="7">
        <v>0</v>
      </c>
      <c r="N27" s="7">
        <v>8</v>
      </c>
      <c r="O27" s="7">
        <v>5</v>
      </c>
      <c r="P27" s="7">
        <v>5</v>
      </c>
      <c r="Q27" s="7">
        <v>2</v>
      </c>
      <c r="R27" s="7"/>
      <c r="S27" s="7"/>
      <c r="T27" s="7">
        <v>1</v>
      </c>
      <c r="U27" s="37">
        <v>1</v>
      </c>
      <c r="V27" s="47">
        <f t="shared" ref="V27:W40" si="5">(D27+F27+H27+J27+L27+N27+P27+R27+T27)</f>
        <v>60</v>
      </c>
      <c r="W27" s="47">
        <f>(E27+G27+I27+K27+M27+O27+Q27+S27+U27)</f>
        <v>16</v>
      </c>
      <c r="X27" s="15"/>
      <c r="Y27" s="15"/>
      <c r="Z27" s="39"/>
      <c r="AA27" s="117"/>
      <c r="AB27" s="26"/>
      <c r="AC27" s="46">
        <f>(W27/V27)</f>
        <v>0.26666666666666666</v>
      </c>
    </row>
    <row r="28" spans="1:30" ht="15.95" customHeight="1">
      <c r="A28" s="116"/>
      <c r="B28" s="24"/>
      <c r="C28" s="53" t="s">
        <v>11</v>
      </c>
      <c r="D28" s="8">
        <f t="shared" si="3"/>
        <v>23</v>
      </c>
      <c r="E28" s="8">
        <f t="shared" si="4"/>
        <v>18</v>
      </c>
      <c r="F28" s="9">
        <v>16</v>
      </c>
      <c r="G28" s="9">
        <v>15</v>
      </c>
      <c r="H28" s="9">
        <v>1</v>
      </c>
      <c r="I28" s="9">
        <v>1</v>
      </c>
      <c r="J28" s="11">
        <v>2</v>
      </c>
      <c r="K28" s="11">
        <v>1</v>
      </c>
      <c r="L28" s="9"/>
      <c r="M28" s="9"/>
      <c r="N28" s="9">
        <v>1</v>
      </c>
      <c r="O28" s="9"/>
      <c r="P28" s="9"/>
      <c r="Q28" s="9"/>
      <c r="R28" s="9"/>
      <c r="S28" s="9"/>
      <c r="T28" s="9"/>
      <c r="U28" s="16"/>
      <c r="V28" s="47">
        <f t="shared" si="5"/>
        <v>43</v>
      </c>
      <c r="W28" s="47">
        <f>(E28+G28+I28+K28+M28+O28+Q28+S28+U28)</f>
        <v>35</v>
      </c>
      <c r="X28" s="12"/>
      <c r="Y28" s="12"/>
      <c r="Z28" s="39"/>
      <c r="AA28" s="117"/>
      <c r="AB28" s="26"/>
      <c r="AC28" s="46">
        <f t="shared" ref="AC28:AC40" si="6">(W28/V28)</f>
        <v>0.81395348837209303</v>
      </c>
    </row>
    <row r="29" spans="1:30" ht="15.95" customHeight="1">
      <c r="A29" s="116"/>
      <c r="B29" s="24"/>
      <c r="C29" s="53" t="s">
        <v>14</v>
      </c>
      <c r="D29" s="8">
        <f t="shared" si="3"/>
        <v>22</v>
      </c>
      <c r="E29" s="8">
        <f t="shared" si="4"/>
        <v>21</v>
      </c>
      <c r="F29" s="9">
        <v>3</v>
      </c>
      <c r="G29" s="9">
        <v>2</v>
      </c>
      <c r="H29" s="9">
        <v>0</v>
      </c>
      <c r="I29" s="9">
        <v>0</v>
      </c>
      <c r="J29" s="11">
        <v>2</v>
      </c>
      <c r="K29" s="11">
        <v>2</v>
      </c>
      <c r="L29" s="9"/>
      <c r="M29" s="9"/>
      <c r="N29" s="9">
        <v>1</v>
      </c>
      <c r="O29" s="9">
        <v>1</v>
      </c>
      <c r="P29" s="9"/>
      <c r="Q29" s="9"/>
      <c r="R29" s="9"/>
      <c r="S29" s="9"/>
      <c r="T29" s="9"/>
      <c r="U29" s="16"/>
      <c r="V29" s="47">
        <f t="shared" si="5"/>
        <v>28</v>
      </c>
      <c r="W29" s="47">
        <f t="shared" si="5"/>
        <v>26</v>
      </c>
      <c r="X29" s="15"/>
      <c r="Y29" s="15"/>
      <c r="Z29" s="39"/>
      <c r="AA29" s="117"/>
      <c r="AB29" s="26"/>
      <c r="AC29" s="46">
        <f t="shared" si="6"/>
        <v>0.9285714285714286</v>
      </c>
      <c r="AD29" s="25"/>
    </row>
    <row r="30" spans="1:30" ht="15.95" customHeight="1">
      <c r="A30" s="116"/>
      <c r="B30" s="24"/>
      <c r="C30" s="54" t="s">
        <v>38</v>
      </c>
      <c r="D30" s="8">
        <f t="shared" si="3"/>
        <v>22</v>
      </c>
      <c r="E30" s="8">
        <f t="shared" si="4"/>
        <v>10</v>
      </c>
      <c r="F30" s="9">
        <v>1</v>
      </c>
      <c r="G30" s="9">
        <v>0</v>
      </c>
      <c r="H30" s="9">
        <v>2</v>
      </c>
      <c r="I30" s="9">
        <v>1</v>
      </c>
      <c r="J30" s="11">
        <v>1</v>
      </c>
      <c r="K30" s="11">
        <v>1</v>
      </c>
      <c r="L30" s="9"/>
      <c r="M30" s="9"/>
      <c r="N30" s="9"/>
      <c r="O30" s="9"/>
      <c r="P30" s="9"/>
      <c r="Q30" s="9"/>
      <c r="R30" s="9"/>
      <c r="S30" s="9"/>
      <c r="T30" s="9">
        <v>1</v>
      </c>
      <c r="U30" s="16">
        <v>1</v>
      </c>
      <c r="V30" s="48">
        <f t="shared" si="5"/>
        <v>27</v>
      </c>
      <c r="W30" s="48">
        <f t="shared" si="5"/>
        <v>13</v>
      </c>
      <c r="X30" s="15"/>
      <c r="Y30" s="15"/>
      <c r="Z30" s="39"/>
      <c r="AA30" s="117"/>
      <c r="AB30" s="26"/>
      <c r="AC30" s="46">
        <f t="shared" si="6"/>
        <v>0.48148148148148145</v>
      </c>
      <c r="AD30" s="25"/>
    </row>
    <row r="31" spans="1:30" ht="15.95" customHeight="1">
      <c r="A31" s="116"/>
      <c r="B31" s="24"/>
      <c r="C31" s="53" t="s">
        <v>12</v>
      </c>
      <c r="D31" s="8">
        <f t="shared" si="3"/>
        <v>49</v>
      </c>
      <c r="E31" s="8">
        <f t="shared" si="4"/>
        <v>26</v>
      </c>
      <c r="F31" s="9">
        <v>13</v>
      </c>
      <c r="G31" s="9">
        <v>8</v>
      </c>
      <c r="H31" s="9">
        <v>3</v>
      </c>
      <c r="I31" s="9">
        <v>2</v>
      </c>
      <c r="J31" s="11">
        <v>1</v>
      </c>
      <c r="K31" s="11">
        <v>0</v>
      </c>
      <c r="L31" s="9">
        <v>1</v>
      </c>
      <c r="M31" s="9">
        <v>0</v>
      </c>
      <c r="N31" s="9">
        <v>2</v>
      </c>
      <c r="O31" s="9">
        <v>2</v>
      </c>
      <c r="P31" s="9">
        <v>4</v>
      </c>
      <c r="Q31" s="9">
        <v>0</v>
      </c>
      <c r="R31" s="9"/>
      <c r="S31" s="9"/>
      <c r="T31" s="9">
        <v>1</v>
      </c>
      <c r="U31" s="16">
        <v>0</v>
      </c>
      <c r="V31" s="47">
        <f>(D31+F31+H31+J31+L31+N31+P31+R31+T31)</f>
        <v>74</v>
      </c>
      <c r="W31" s="47">
        <f>(E31+G31+I31+K31+M31+O31+Q31+S31+U31)</f>
        <v>38</v>
      </c>
      <c r="X31" s="15"/>
      <c r="Y31" s="15"/>
      <c r="Z31" s="39"/>
      <c r="AA31" s="117"/>
      <c r="AB31" s="26"/>
      <c r="AC31" s="46">
        <f t="shared" si="6"/>
        <v>0.51351351351351349</v>
      </c>
      <c r="AD31" s="25"/>
    </row>
    <row r="32" spans="1:30" ht="15.95" customHeight="1">
      <c r="A32" s="116"/>
      <c r="B32" s="24"/>
      <c r="C32" s="53" t="s">
        <v>13</v>
      </c>
      <c r="D32" s="8">
        <f t="shared" si="3"/>
        <v>58</v>
      </c>
      <c r="E32" s="8">
        <f t="shared" si="4"/>
        <v>20</v>
      </c>
      <c r="F32" s="9">
        <v>9</v>
      </c>
      <c r="G32" s="9">
        <v>3</v>
      </c>
      <c r="H32" s="9">
        <v>4</v>
      </c>
      <c r="I32" s="9">
        <v>1</v>
      </c>
      <c r="J32" s="11">
        <v>2</v>
      </c>
      <c r="K32" s="11">
        <v>1</v>
      </c>
      <c r="L32" s="9">
        <v>8</v>
      </c>
      <c r="M32" s="9">
        <v>8</v>
      </c>
      <c r="N32" s="9">
        <v>2</v>
      </c>
      <c r="O32" s="9"/>
      <c r="P32" s="9">
        <v>1</v>
      </c>
      <c r="Q32" s="9">
        <v>1</v>
      </c>
      <c r="R32" s="9"/>
      <c r="S32" s="9"/>
      <c r="T32" s="9"/>
      <c r="U32" s="16"/>
      <c r="V32" s="47">
        <f>(D32+F32+H32+J32+L32+N32+P32+R32+T32)</f>
        <v>84</v>
      </c>
      <c r="W32" s="47">
        <f>(E32+G32+I32+K32+M32+O32+Q32+S32+U32)</f>
        <v>34</v>
      </c>
      <c r="X32" s="15"/>
      <c r="Y32" s="15"/>
      <c r="Z32" s="39"/>
      <c r="AA32" s="117"/>
      <c r="AB32" s="26"/>
      <c r="AC32" s="46">
        <f t="shared" si="6"/>
        <v>0.40476190476190477</v>
      </c>
      <c r="AD32" s="25"/>
    </row>
    <row r="33" spans="1:30" ht="15.95" customHeight="1">
      <c r="A33" s="116"/>
      <c r="B33" s="24"/>
      <c r="C33" s="53" t="s">
        <v>15</v>
      </c>
      <c r="D33" s="8">
        <f t="shared" si="3"/>
        <v>71</v>
      </c>
      <c r="E33" s="8">
        <f t="shared" si="4"/>
        <v>57</v>
      </c>
      <c r="F33" s="9">
        <v>12</v>
      </c>
      <c r="G33" s="9">
        <v>12</v>
      </c>
      <c r="H33" s="9">
        <v>4</v>
      </c>
      <c r="I33" s="9">
        <v>4</v>
      </c>
      <c r="J33" s="11">
        <v>0</v>
      </c>
      <c r="K33" s="11">
        <v>0</v>
      </c>
      <c r="L33" s="9">
        <v>1</v>
      </c>
      <c r="M33" s="9">
        <v>1</v>
      </c>
      <c r="N33" s="9">
        <v>6</v>
      </c>
      <c r="O33" s="9">
        <v>6</v>
      </c>
      <c r="P33" s="9">
        <v>2</v>
      </c>
      <c r="Q33" s="9">
        <v>2</v>
      </c>
      <c r="R33" s="9">
        <v>1</v>
      </c>
      <c r="S33" s="9">
        <v>1</v>
      </c>
      <c r="T33" s="9">
        <v>1</v>
      </c>
      <c r="U33" s="16">
        <v>1</v>
      </c>
      <c r="V33" s="47">
        <f>(D33+F33+H33+J33+L33+N33+P33+R33+T33)</f>
        <v>98</v>
      </c>
      <c r="W33" s="48">
        <f t="shared" si="5"/>
        <v>84</v>
      </c>
      <c r="X33" s="15"/>
      <c r="Y33" s="15"/>
      <c r="Z33" s="39"/>
      <c r="AA33" s="117"/>
      <c r="AB33" s="26"/>
      <c r="AC33" s="46">
        <f t="shared" si="6"/>
        <v>0.8571428571428571</v>
      </c>
      <c r="AD33" s="27"/>
    </row>
    <row r="34" spans="1:30" ht="15.95" customHeight="1">
      <c r="A34" s="116"/>
      <c r="B34" s="24"/>
      <c r="C34" s="53" t="s">
        <v>16</v>
      </c>
      <c r="D34" s="8">
        <f t="shared" si="3"/>
        <v>57</v>
      </c>
      <c r="E34" s="8">
        <f t="shared" si="4"/>
        <v>30</v>
      </c>
      <c r="F34" s="9">
        <v>8</v>
      </c>
      <c r="G34" s="9">
        <v>2</v>
      </c>
      <c r="H34" s="9">
        <v>5</v>
      </c>
      <c r="I34" s="9">
        <v>3</v>
      </c>
      <c r="J34" s="11">
        <v>1</v>
      </c>
      <c r="K34" s="11">
        <v>1</v>
      </c>
      <c r="L34" s="9"/>
      <c r="M34" s="9"/>
      <c r="N34" s="9">
        <v>3</v>
      </c>
      <c r="O34" s="9">
        <v>3</v>
      </c>
      <c r="P34" s="9"/>
      <c r="Q34" s="9"/>
      <c r="R34" s="9">
        <v>1</v>
      </c>
      <c r="S34" s="9">
        <v>1</v>
      </c>
      <c r="T34" s="9">
        <v>1</v>
      </c>
      <c r="U34" s="16">
        <v>1</v>
      </c>
      <c r="V34" s="47">
        <f t="shared" si="5"/>
        <v>76</v>
      </c>
      <c r="W34" s="47">
        <f t="shared" si="5"/>
        <v>41</v>
      </c>
      <c r="X34" s="15"/>
      <c r="Y34" s="15"/>
      <c r="Z34" s="39"/>
      <c r="AA34" s="117"/>
      <c r="AB34" s="26"/>
      <c r="AC34" s="46">
        <f t="shared" si="6"/>
        <v>0.53947368421052633</v>
      </c>
    </row>
    <row r="35" spans="1:30" ht="15.95" customHeight="1">
      <c r="A35" s="116"/>
      <c r="B35" s="24"/>
      <c r="C35" s="53" t="s">
        <v>17</v>
      </c>
      <c r="D35" s="8">
        <f t="shared" si="3"/>
        <v>15</v>
      </c>
      <c r="E35" s="8">
        <f t="shared" si="4"/>
        <v>8</v>
      </c>
      <c r="F35" s="9">
        <v>3</v>
      </c>
      <c r="G35" s="9">
        <v>0</v>
      </c>
      <c r="H35" s="9">
        <v>2</v>
      </c>
      <c r="I35" s="9">
        <v>1</v>
      </c>
      <c r="J35" s="11"/>
      <c r="K35" s="11"/>
      <c r="L35" s="9">
        <v>1</v>
      </c>
      <c r="M35" s="9">
        <v>1</v>
      </c>
      <c r="N35" s="9"/>
      <c r="O35" s="9"/>
      <c r="P35" s="9"/>
      <c r="Q35" s="9"/>
      <c r="R35" s="9"/>
      <c r="S35" s="9"/>
      <c r="T35" s="9"/>
      <c r="U35" s="16"/>
      <c r="V35" s="48">
        <f t="shared" si="5"/>
        <v>21</v>
      </c>
      <c r="W35" s="48">
        <f t="shared" si="5"/>
        <v>10</v>
      </c>
      <c r="X35" s="13"/>
      <c r="Y35" s="13"/>
      <c r="Z35" s="39"/>
      <c r="AA35" s="117"/>
      <c r="AB35" s="26"/>
      <c r="AC35" s="46">
        <f t="shared" si="6"/>
        <v>0.47619047619047616</v>
      </c>
    </row>
    <row r="36" spans="1:30" ht="15.95" customHeight="1">
      <c r="A36" s="116"/>
      <c r="B36" s="24"/>
      <c r="C36" s="53" t="s">
        <v>18</v>
      </c>
      <c r="D36" s="8">
        <f t="shared" si="3"/>
        <v>47</v>
      </c>
      <c r="E36" s="8">
        <f t="shared" si="4"/>
        <v>12</v>
      </c>
      <c r="F36" s="9">
        <v>13</v>
      </c>
      <c r="G36" s="9">
        <v>1</v>
      </c>
      <c r="H36" s="9">
        <v>2</v>
      </c>
      <c r="I36" s="9">
        <v>0</v>
      </c>
      <c r="J36" s="11">
        <v>1</v>
      </c>
      <c r="K36" s="11">
        <v>0</v>
      </c>
      <c r="L36" s="9"/>
      <c r="M36" s="9"/>
      <c r="N36" s="9">
        <v>2</v>
      </c>
      <c r="O36" s="9"/>
      <c r="P36" s="9"/>
      <c r="Q36" s="9"/>
      <c r="R36" s="9">
        <v>1</v>
      </c>
      <c r="S36" s="9">
        <v>1</v>
      </c>
      <c r="T36" s="9">
        <v>1</v>
      </c>
      <c r="U36" s="16">
        <v>1</v>
      </c>
      <c r="V36" s="48">
        <f t="shared" si="5"/>
        <v>67</v>
      </c>
      <c r="W36" s="48">
        <f t="shared" si="5"/>
        <v>15</v>
      </c>
      <c r="X36" s="13"/>
      <c r="Y36" s="13"/>
      <c r="Z36" s="39"/>
      <c r="AA36" s="117"/>
      <c r="AB36" s="26"/>
      <c r="AC36" s="46">
        <f t="shared" si="6"/>
        <v>0.22388059701492538</v>
      </c>
    </row>
    <row r="37" spans="1:30" ht="15.95" customHeight="1">
      <c r="A37" s="116"/>
      <c r="B37" s="24"/>
      <c r="C37" s="53" t="s">
        <v>19</v>
      </c>
      <c r="D37" s="8">
        <f t="shared" si="3"/>
        <v>19</v>
      </c>
      <c r="E37" s="8">
        <f t="shared" si="4"/>
        <v>1</v>
      </c>
      <c r="F37" s="9">
        <v>1</v>
      </c>
      <c r="G37" s="9">
        <v>0</v>
      </c>
      <c r="H37" s="9">
        <v>0</v>
      </c>
      <c r="I37" s="9">
        <v>0</v>
      </c>
      <c r="J37" s="11"/>
      <c r="K37" s="11"/>
      <c r="L37" s="9"/>
      <c r="M37" s="9"/>
      <c r="N37" s="9"/>
      <c r="O37" s="9"/>
      <c r="P37" s="9"/>
      <c r="Q37" s="9"/>
      <c r="R37" s="9"/>
      <c r="S37" s="9"/>
      <c r="T37" s="9"/>
      <c r="U37" s="16"/>
      <c r="V37" s="47">
        <f t="shared" si="5"/>
        <v>20</v>
      </c>
      <c r="W37" s="47">
        <f t="shared" si="5"/>
        <v>1</v>
      </c>
      <c r="X37" s="14"/>
      <c r="Y37" s="14"/>
      <c r="Z37" s="39"/>
      <c r="AA37" s="117"/>
      <c r="AB37" s="26"/>
      <c r="AC37" s="46">
        <f t="shared" si="6"/>
        <v>0.05</v>
      </c>
    </row>
    <row r="38" spans="1:30" ht="15.95" customHeight="1">
      <c r="A38" s="116"/>
      <c r="B38" s="24"/>
      <c r="C38" s="53" t="s">
        <v>20</v>
      </c>
      <c r="D38" s="8">
        <f t="shared" si="3"/>
        <v>2</v>
      </c>
      <c r="E38" s="8">
        <f t="shared" si="4"/>
        <v>0</v>
      </c>
      <c r="F38" s="9">
        <v>2</v>
      </c>
      <c r="G38" s="9">
        <v>0</v>
      </c>
      <c r="H38" s="9">
        <v>1</v>
      </c>
      <c r="I38" s="9">
        <v>0</v>
      </c>
      <c r="J38" s="11"/>
      <c r="K38" s="11"/>
      <c r="L38" s="9"/>
      <c r="M38" s="9"/>
      <c r="N38" s="9"/>
      <c r="O38" s="9"/>
      <c r="P38" s="9"/>
      <c r="Q38" s="9"/>
      <c r="R38" s="9"/>
      <c r="S38" s="9"/>
      <c r="T38" s="9"/>
      <c r="U38" s="16"/>
      <c r="V38" s="47">
        <f t="shared" si="5"/>
        <v>5</v>
      </c>
      <c r="W38" s="47">
        <f t="shared" si="5"/>
        <v>0</v>
      </c>
      <c r="X38" s="15"/>
      <c r="Y38" s="15"/>
      <c r="Z38" s="39"/>
      <c r="AA38" s="117"/>
      <c r="AB38" s="26"/>
      <c r="AC38" s="46">
        <f t="shared" si="6"/>
        <v>0</v>
      </c>
    </row>
    <row r="39" spans="1:30" ht="15.95" customHeight="1">
      <c r="A39" s="116"/>
      <c r="B39" s="24"/>
      <c r="C39" s="53" t="s">
        <v>21</v>
      </c>
      <c r="D39" s="8">
        <f t="shared" si="3"/>
        <v>99</v>
      </c>
      <c r="E39" s="8">
        <f t="shared" si="4"/>
        <v>9</v>
      </c>
      <c r="F39" s="9">
        <v>5</v>
      </c>
      <c r="G39" s="9">
        <v>2</v>
      </c>
      <c r="H39" s="9">
        <v>5</v>
      </c>
      <c r="I39" s="9">
        <v>0</v>
      </c>
      <c r="J39" s="11"/>
      <c r="K39" s="11"/>
      <c r="L39" s="9"/>
      <c r="M39" s="9"/>
      <c r="N39" s="9"/>
      <c r="O39" s="9"/>
      <c r="P39" s="9"/>
      <c r="Q39" s="9"/>
      <c r="R39" s="9"/>
      <c r="S39" s="9"/>
      <c r="T39" s="9">
        <v>3</v>
      </c>
      <c r="U39" s="16">
        <v>1</v>
      </c>
      <c r="V39" s="47">
        <f t="shared" si="5"/>
        <v>112</v>
      </c>
      <c r="W39" s="47">
        <f t="shared" si="5"/>
        <v>12</v>
      </c>
      <c r="X39" s="15"/>
      <c r="Y39" s="15"/>
      <c r="Z39" s="39"/>
      <c r="AA39" s="117"/>
      <c r="AB39" s="26"/>
      <c r="AC39" s="46">
        <f t="shared" si="6"/>
        <v>0.10714285714285714</v>
      </c>
    </row>
    <row r="40" spans="1:30" ht="15.95" customHeight="1" thickBot="1">
      <c r="A40" s="116"/>
      <c r="B40" s="24"/>
      <c r="C40" s="55" t="s">
        <v>22</v>
      </c>
      <c r="D40" s="8">
        <f>(X20)</f>
        <v>14</v>
      </c>
      <c r="E40" s="8">
        <v>2</v>
      </c>
      <c r="F40" s="11">
        <v>1</v>
      </c>
      <c r="G40" s="11">
        <v>0</v>
      </c>
      <c r="H40" s="9"/>
      <c r="I40" s="9"/>
      <c r="J40" s="11"/>
      <c r="K40" s="11"/>
      <c r="L40" s="11"/>
      <c r="M40" s="11"/>
      <c r="N40" s="11">
        <v>1</v>
      </c>
      <c r="O40" s="11">
        <v>1</v>
      </c>
      <c r="P40" s="11"/>
      <c r="Q40" s="11"/>
      <c r="R40" s="11"/>
      <c r="S40" s="11"/>
      <c r="T40" s="11"/>
      <c r="U40" s="17"/>
      <c r="V40" s="47">
        <f t="shared" si="5"/>
        <v>16</v>
      </c>
      <c r="W40" s="47">
        <f t="shared" si="5"/>
        <v>3</v>
      </c>
      <c r="X40" s="15"/>
      <c r="Y40" s="15"/>
      <c r="Z40" s="39"/>
      <c r="AA40" s="117"/>
      <c r="AB40" s="26"/>
      <c r="AC40" s="46">
        <f t="shared" si="6"/>
        <v>0.1875</v>
      </c>
    </row>
    <row r="41" spans="1:30" ht="15.75" thickBot="1">
      <c r="A41" s="116"/>
      <c r="B41" s="24"/>
      <c r="C41" s="31" t="s">
        <v>23</v>
      </c>
      <c r="D41" s="60">
        <f>+(D21+F21+H21+J21+L21+N21+P21+R21+T21+V21)</f>
        <v>537</v>
      </c>
      <c r="E41" s="32">
        <f>+(E21+G21+I21+K21+M21+O21+Q21+S21+U21+W21)</f>
        <v>224</v>
      </c>
      <c r="F41" s="60">
        <f>SUM(F27:F40)</f>
        <v>87</v>
      </c>
      <c r="G41" s="60">
        <f t="shared" ref="G41:W41" si="7">SUM(G27:G40)</f>
        <v>45</v>
      </c>
      <c r="H41" s="60">
        <f t="shared" si="7"/>
        <v>34</v>
      </c>
      <c r="I41" s="60">
        <f t="shared" si="7"/>
        <v>13</v>
      </c>
      <c r="J41" s="60">
        <f t="shared" si="7"/>
        <v>10</v>
      </c>
      <c r="K41" s="60">
        <f t="shared" si="7"/>
        <v>6</v>
      </c>
      <c r="L41" s="60">
        <f t="shared" si="7"/>
        <v>13</v>
      </c>
      <c r="M41" s="60">
        <f t="shared" si="7"/>
        <v>10</v>
      </c>
      <c r="N41" s="60">
        <f t="shared" si="7"/>
        <v>26</v>
      </c>
      <c r="O41" s="60">
        <f t="shared" si="7"/>
        <v>18</v>
      </c>
      <c r="P41" s="60">
        <f t="shared" si="7"/>
        <v>12</v>
      </c>
      <c r="Q41" s="60">
        <f t="shared" si="7"/>
        <v>5</v>
      </c>
      <c r="R41" s="60">
        <f t="shared" si="7"/>
        <v>3</v>
      </c>
      <c r="S41" s="60">
        <f t="shared" si="7"/>
        <v>3</v>
      </c>
      <c r="T41" s="60">
        <f t="shared" si="7"/>
        <v>9</v>
      </c>
      <c r="U41" s="60">
        <f t="shared" si="7"/>
        <v>6</v>
      </c>
      <c r="V41" s="63">
        <f t="shared" si="7"/>
        <v>731</v>
      </c>
      <c r="W41" s="63">
        <f t="shared" si="7"/>
        <v>328</v>
      </c>
      <c r="X41" s="13"/>
      <c r="Y41" s="13"/>
      <c r="Z41" s="13"/>
      <c r="AA41" s="117"/>
      <c r="AB41" s="26"/>
      <c r="AC41" s="42"/>
    </row>
    <row r="42" spans="1:30" ht="15.75" thickBot="1">
      <c r="A42" s="116"/>
      <c r="B42" s="24"/>
      <c r="C42" s="33" t="s">
        <v>34</v>
      </c>
      <c r="D42" s="131">
        <f>+(E41/D41)</f>
        <v>0.41713221601489758</v>
      </c>
      <c r="E42" s="132"/>
      <c r="F42" s="131">
        <f>+(G41/F41)</f>
        <v>0.51724137931034486</v>
      </c>
      <c r="G42" s="132"/>
      <c r="H42" s="131">
        <f>+(I41/H41)</f>
        <v>0.38235294117647056</v>
      </c>
      <c r="I42" s="132"/>
      <c r="J42" s="131">
        <f>+(K41/J41)</f>
        <v>0.6</v>
      </c>
      <c r="K42" s="132"/>
      <c r="L42" s="131">
        <f>+(M41/L41)</f>
        <v>0.76923076923076927</v>
      </c>
      <c r="M42" s="132"/>
      <c r="N42" s="131">
        <f>+(O41/N41)</f>
        <v>0.69230769230769229</v>
      </c>
      <c r="O42" s="132"/>
      <c r="P42" s="131">
        <f>+(Q41/P41)</f>
        <v>0.41666666666666669</v>
      </c>
      <c r="Q42" s="132"/>
      <c r="R42" s="131">
        <f>+(S41/R41)</f>
        <v>1</v>
      </c>
      <c r="S42" s="132"/>
      <c r="T42" s="131">
        <f>+(U41/T41)</f>
        <v>0.66666666666666663</v>
      </c>
      <c r="U42" s="132"/>
      <c r="V42" s="160">
        <f>+(W41/V41)</f>
        <v>0.44870041039671682</v>
      </c>
      <c r="W42" s="166"/>
      <c r="X42" s="13"/>
      <c r="Y42" s="13"/>
      <c r="Z42" s="13"/>
      <c r="AA42" s="117"/>
      <c r="AB42" s="26"/>
    </row>
    <row r="43" spans="1:30">
      <c r="A43" s="116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17"/>
      <c r="AB43" s="26"/>
    </row>
    <row r="44" spans="1:30">
      <c r="A44" s="116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117"/>
      <c r="AB44" s="2"/>
    </row>
    <row r="45" spans="1:30">
      <c r="A45" s="11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117"/>
      <c r="AB45" s="2"/>
    </row>
    <row r="46" spans="1:30">
      <c r="A46" s="116"/>
      <c r="AA46" s="117"/>
    </row>
    <row r="47" spans="1:30">
      <c r="A47" s="116"/>
      <c r="AA47" s="117"/>
    </row>
    <row r="48" spans="1:30">
      <c r="A48" s="81"/>
    </row>
    <row r="49" spans="1:1">
      <c r="A49" s="81"/>
    </row>
    <row r="50" spans="1:1">
      <c r="A50" s="81"/>
    </row>
    <row r="51" spans="1:1">
      <c r="A51" s="81"/>
    </row>
    <row r="52" spans="1:1">
      <c r="A52" s="81"/>
    </row>
    <row r="53" spans="1:1">
      <c r="A53" s="81"/>
    </row>
    <row r="54" spans="1:1">
      <c r="A54" s="81"/>
    </row>
    <row r="55" spans="1:1">
      <c r="A55" s="81"/>
    </row>
    <row r="56" spans="1:1">
      <c r="A56" s="81"/>
    </row>
    <row r="57" spans="1:1">
      <c r="A57" s="81"/>
    </row>
    <row r="58" spans="1:1">
      <c r="A58" s="81"/>
    </row>
    <row r="59" spans="1:1">
      <c r="A59" s="81"/>
    </row>
    <row r="60" spans="1:1">
      <c r="A60" s="81"/>
    </row>
    <row r="61" spans="1:1">
      <c r="A61" s="81"/>
    </row>
    <row r="62" spans="1:1">
      <c r="A62" s="81"/>
    </row>
    <row r="63" spans="1:1">
      <c r="A63" s="81"/>
    </row>
    <row r="64" spans="1:1">
      <c r="A64" s="81"/>
    </row>
    <row r="65" spans="1:1">
      <c r="A65" s="81"/>
    </row>
    <row r="66" spans="1:1">
      <c r="A66" s="81"/>
    </row>
    <row r="67" spans="1:1">
      <c r="A67" s="81"/>
    </row>
    <row r="68" spans="1:1">
      <c r="A68" s="81"/>
    </row>
    <row r="69" spans="1:1">
      <c r="A69" s="81"/>
    </row>
    <row r="70" spans="1:1">
      <c r="A70" s="81"/>
    </row>
    <row r="71" spans="1:1">
      <c r="A71" s="81"/>
    </row>
    <row r="72" spans="1:1">
      <c r="A72" s="81"/>
    </row>
    <row r="73" spans="1:1">
      <c r="A73" s="81"/>
    </row>
    <row r="74" spans="1:1">
      <c r="A74" s="81"/>
    </row>
    <row r="75" spans="1:1">
      <c r="A75" s="81"/>
    </row>
    <row r="76" spans="1:1">
      <c r="A76" s="81"/>
    </row>
    <row r="77" spans="1:1">
      <c r="A77" s="81"/>
    </row>
    <row r="78" spans="1:1">
      <c r="A78" s="81"/>
    </row>
    <row r="79" spans="1:1">
      <c r="A79" s="81"/>
    </row>
    <row r="80" spans="1:1">
      <c r="A80" s="81"/>
    </row>
    <row r="81" spans="1:1">
      <c r="A81" s="81"/>
    </row>
    <row r="82" spans="1:1">
      <c r="A82" s="81"/>
    </row>
    <row r="83" spans="1:1">
      <c r="A83" s="81"/>
    </row>
    <row r="84" spans="1:1">
      <c r="A84" s="81"/>
    </row>
    <row r="85" spans="1:1">
      <c r="A85" s="81"/>
    </row>
    <row r="86" spans="1:1">
      <c r="A86" s="81"/>
    </row>
    <row r="87" spans="1:1">
      <c r="A87" s="81"/>
    </row>
    <row r="88" spans="1:1">
      <c r="A88" s="81"/>
    </row>
    <row r="89" spans="1:1">
      <c r="A89" s="81"/>
    </row>
  </sheetData>
  <mergeCells count="49">
    <mergeCell ref="P42:Q42"/>
    <mergeCell ref="C2:Y2"/>
    <mergeCell ref="C24:C26"/>
    <mergeCell ref="D24:E25"/>
    <mergeCell ref="H25:I25"/>
    <mergeCell ref="AA1:AA47"/>
    <mergeCell ref="V42:W42"/>
    <mergeCell ref="T25:U25"/>
    <mergeCell ref="N42:O42"/>
    <mergeCell ref="R25:S25"/>
    <mergeCell ref="J42:K42"/>
    <mergeCell ref="F25:G25"/>
    <mergeCell ref="T42:U42"/>
    <mergeCell ref="P25:Q25"/>
    <mergeCell ref="X22:Y22"/>
    <mergeCell ref="R42:S42"/>
    <mergeCell ref="J25:K25"/>
    <mergeCell ref="L25:M25"/>
    <mergeCell ref="L42:M42"/>
    <mergeCell ref="V24:W25"/>
    <mergeCell ref="F24:U24"/>
    <mergeCell ref="A1:A47"/>
    <mergeCell ref="N25:O25"/>
    <mergeCell ref="N22:O22"/>
    <mergeCell ref="D22:E22"/>
    <mergeCell ref="F22:G22"/>
    <mergeCell ref="D4:W4"/>
    <mergeCell ref="D42:E42"/>
    <mergeCell ref="F42:G42"/>
    <mergeCell ref="H42:I42"/>
    <mergeCell ref="J5:K5"/>
    <mergeCell ref="T5:U5"/>
    <mergeCell ref="P22:Q22"/>
    <mergeCell ref="R22:S22"/>
    <mergeCell ref="T22:U22"/>
    <mergeCell ref="V22:W22"/>
    <mergeCell ref="N5:O5"/>
    <mergeCell ref="P5:Q5"/>
    <mergeCell ref="L22:M22"/>
    <mergeCell ref="H22:I22"/>
    <mergeCell ref="J22:K22"/>
    <mergeCell ref="C4:C6"/>
    <mergeCell ref="X4:Y5"/>
    <mergeCell ref="D5:E5"/>
    <mergeCell ref="F5:G5"/>
    <mergeCell ref="H5:I5"/>
    <mergeCell ref="L5:M5"/>
    <mergeCell ref="V5:W5"/>
    <mergeCell ref="R5:S5"/>
  </mergeCells>
  <pageMargins left="0.70866141732283472" right="0.70866141732283472" top="0.74803149606299213" bottom="0.74803149606299213" header="0.31496062992125984" footer="0.31496062992125984"/>
  <pageSetup paperSize="268" scale="75" orientation="landscape" horizontalDpi="4294967294" verticalDpi="300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U49"/>
  <sheetViews>
    <sheetView topLeftCell="D1" zoomScale="80" zoomScaleNormal="80" workbookViewId="0">
      <selection activeCell="T8" sqref="T8:T21"/>
    </sheetView>
  </sheetViews>
  <sheetFormatPr baseColWidth="10" defaultRowHeight="12.75"/>
  <cols>
    <col min="1" max="1" width="2" customWidth="1"/>
    <col min="2" max="2" width="6.7109375" customWidth="1"/>
    <col min="3" max="3" width="9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7" t="s">
        <v>43</v>
      </c>
      <c r="Q1" s="145" t="s">
        <v>40</v>
      </c>
    </row>
    <row r="2" spans="2:21">
      <c r="B2" s="117"/>
      <c r="Q2" s="146"/>
    </row>
    <row r="3" spans="2:21">
      <c r="B3" s="117"/>
      <c r="Q3" s="146"/>
    </row>
    <row r="4" spans="2:21" ht="15.75">
      <c r="B4" s="117"/>
      <c r="D4" s="41"/>
      <c r="Q4" s="146"/>
    </row>
    <row r="5" spans="2:21" ht="23.25" customHeight="1">
      <c r="B5" s="117"/>
      <c r="C5" s="41"/>
      <c r="D5" s="118" t="s">
        <v>60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Q5" s="146"/>
    </row>
    <row r="6" spans="2:21" ht="13.5" thickBot="1">
      <c r="B6" s="117"/>
      <c r="Q6" s="146"/>
    </row>
    <row r="7" spans="2:21" ht="14.25">
      <c r="B7" s="117"/>
      <c r="G7" s="40"/>
      <c r="Q7" s="146"/>
      <c r="S7" s="4"/>
      <c r="T7" s="5" t="s">
        <v>41</v>
      </c>
      <c r="U7" s="1"/>
    </row>
    <row r="8" spans="2:21">
      <c r="B8" s="117"/>
      <c r="Q8" s="146"/>
      <c r="S8" s="68" t="s">
        <v>10</v>
      </c>
      <c r="T8" s="72">
        <v>60</v>
      </c>
    </row>
    <row r="9" spans="2:21">
      <c r="B9" s="117"/>
      <c r="Q9" s="146"/>
      <c r="S9" s="69" t="s">
        <v>11</v>
      </c>
      <c r="T9" s="72">
        <v>43</v>
      </c>
    </row>
    <row r="10" spans="2:21">
      <c r="B10" s="117"/>
      <c r="Q10" s="146"/>
      <c r="S10" s="69" t="s">
        <v>14</v>
      </c>
      <c r="T10" s="72">
        <v>28</v>
      </c>
    </row>
    <row r="11" spans="2:21">
      <c r="B11" s="117"/>
      <c r="Q11" s="146"/>
      <c r="S11" s="70" t="s">
        <v>38</v>
      </c>
      <c r="T11" s="72">
        <v>27</v>
      </c>
    </row>
    <row r="12" spans="2:21">
      <c r="B12" s="117"/>
      <c r="Q12" s="146"/>
      <c r="S12" s="69" t="s">
        <v>12</v>
      </c>
      <c r="T12" s="72">
        <v>74</v>
      </c>
    </row>
    <row r="13" spans="2:21">
      <c r="B13" s="117"/>
      <c r="Q13" s="146"/>
      <c r="S13" s="69" t="s">
        <v>13</v>
      </c>
      <c r="T13" s="72">
        <v>84</v>
      </c>
    </row>
    <row r="14" spans="2:21">
      <c r="B14" s="117"/>
      <c r="Q14" s="146"/>
      <c r="S14" s="69" t="s">
        <v>15</v>
      </c>
      <c r="T14" s="72">
        <v>98</v>
      </c>
    </row>
    <row r="15" spans="2:21">
      <c r="B15" s="117"/>
      <c r="Q15" s="146"/>
      <c r="S15" s="69" t="s">
        <v>16</v>
      </c>
      <c r="T15" s="72">
        <v>76</v>
      </c>
    </row>
    <row r="16" spans="2:21">
      <c r="B16" s="117"/>
      <c r="Q16" s="146"/>
      <c r="S16" s="69" t="s">
        <v>17</v>
      </c>
      <c r="T16" s="72">
        <v>21</v>
      </c>
    </row>
    <row r="17" spans="2:21">
      <c r="B17" s="117"/>
      <c r="Q17" s="146"/>
      <c r="S17" s="69" t="s">
        <v>18</v>
      </c>
      <c r="T17" s="72">
        <v>67</v>
      </c>
    </row>
    <row r="18" spans="2:21">
      <c r="B18" s="117"/>
      <c r="Q18" s="146"/>
      <c r="S18" s="69" t="s">
        <v>19</v>
      </c>
      <c r="T18" s="72">
        <v>20</v>
      </c>
    </row>
    <row r="19" spans="2:21">
      <c r="B19" s="117"/>
      <c r="Q19" s="146"/>
      <c r="S19" s="69" t="s">
        <v>20</v>
      </c>
      <c r="T19" s="72">
        <v>5</v>
      </c>
    </row>
    <row r="20" spans="2:21">
      <c r="B20" s="117"/>
      <c r="Q20" s="146"/>
      <c r="S20" s="69" t="s">
        <v>21</v>
      </c>
      <c r="T20" s="72">
        <v>112</v>
      </c>
    </row>
    <row r="21" spans="2:21" ht="13.5" thickBot="1">
      <c r="B21" s="117"/>
      <c r="Q21" s="146"/>
      <c r="S21" s="71" t="s">
        <v>22</v>
      </c>
      <c r="T21" s="72">
        <v>16</v>
      </c>
    </row>
    <row r="22" spans="2:21">
      <c r="B22" s="117"/>
      <c r="Q22" s="146"/>
      <c r="S22" s="4"/>
      <c r="T22" s="6">
        <f>SUM(T8:T21)</f>
        <v>731</v>
      </c>
      <c r="U22" s="6"/>
    </row>
    <row r="23" spans="2:21">
      <c r="B23" s="117"/>
      <c r="Q23" s="146"/>
    </row>
    <row r="24" spans="2:21">
      <c r="B24" s="117"/>
      <c r="Q24" s="146"/>
    </row>
    <row r="25" spans="2:21">
      <c r="B25" s="117"/>
      <c r="Q25" s="146"/>
    </row>
    <row r="26" spans="2:21">
      <c r="B26" s="117"/>
      <c r="Q26" s="146"/>
    </row>
    <row r="27" spans="2:21">
      <c r="B27" s="117"/>
      <c r="Q27" s="146"/>
    </row>
    <row r="28" spans="2:21">
      <c r="B28" s="117"/>
      <c r="Q28" s="146"/>
    </row>
    <row r="29" spans="2:21">
      <c r="B29" s="117"/>
      <c r="Q29" s="146"/>
    </row>
    <row r="30" spans="2:21">
      <c r="B30" s="117"/>
      <c r="Q30" s="146"/>
    </row>
    <row r="31" spans="2:21">
      <c r="B31" s="117"/>
      <c r="Q31" s="146"/>
    </row>
    <row r="32" spans="2:21">
      <c r="B32" s="117"/>
      <c r="Q32" s="146"/>
    </row>
    <row r="33" spans="2:17">
      <c r="B33" s="117"/>
      <c r="Q33" s="146"/>
    </row>
    <row r="34" spans="2:17">
      <c r="B34" s="117"/>
      <c r="Q34" s="146"/>
    </row>
    <row r="35" spans="2:17">
      <c r="B35" s="117"/>
      <c r="Q35" s="146"/>
    </row>
    <row r="36" spans="2:17">
      <c r="B36" s="117"/>
      <c r="Q36" s="146"/>
    </row>
    <row r="37" spans="2:17">
      <c r="B37" s="117"/>
      <c r="Q37" s="146"/>
    </row>
    <row r="38" spans="2:17">
      <c r="B38" s="117"/>
      <c r="Q38" s="146"/>
    </row>
    <row r="39" spans="2:17">
      <c r="B39" s="117"/>
      <c r="Q39" s="146"/>
    </row>
    <row r="40" spans="2:17">
      <c r="B40" s="117"/>
      <c r="Q40" s="146"/>
    </row>
    <row r="41" spans="2:17">
      <c r="B41" s="117"/>
      <c r="D41" s="2" t="s">
        <v>35</v>
      </c>
      <c r="Q41" s="146"/>
    </row>
    <row r="42" spans="2:17">
      <c r="B42" s="117"/>
      <c r="Q42" s="146"/>
    </row>
    <row r="43" spans="2:17">
      <c r="B43" s="117"/>
      <c r="Q43" s="146"/>
    </row>
    <row r="44" spans="2:17">
      <c r="B44" s="117"/>
      <c r="Q44" s="146"/>
    </row>
    <row r="45" spans="2:17">
      <c r="B45" s="117"/>
      <c r="Q45" s="146"/>
    </row>
    <row r="46" spans="2:17">
      <c r="B46" s="117"/>
      <c r="Q46" s="146"/>
    </row>
    <row r="47" spans="2:17">
      <c r="B47" s="117"/>
      <c r="Q47" s="146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70866141732283472" right="0.70866141732283472" top="0.74803149606299213" bottom="0.74803149606299213" header="0.31496062992125984" footer="0.31496062992125984"/>
  <pageSetup paperSize="190" scale="85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89"/>
  <sheetViews>
    <sheetView zoomScale="80" zoomScaleNormal="80" workbookViewId="0">
      <selection activeCell="T35" sqref="T35"/>
    </sheetView>
  </sheetViews>
  <sheetFormatPr baseColWidth="10" defaultRowHeight="12.75"/>
  <cols>
    <col min="1" max="1" width="4.7109375" style="25" customWidth="1"/>
    <col min="2" max="2" width="4.140625" style="25" customWidth="1"/>
    <col min="3" max="3" width="35.85546875" style="25" customWidth="1"/>
    <col min="4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8" style="25" customWidth="1"/>
    <col min="24" max="24" width="7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5.75" customHeight="1">
      <c r="A1" s="116" t="s">
        <v>42</v>
      </c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17" t="s">
        <v>39</v>
      </c>
      <c r="AB1" s="26"/>
    </row>
    <row r="2" spans="1:28" ht="15.75">
      <c r="A2" s="116"/>
      <c r="B2" s="24"/>
      <c r="C2" s="118" t="s">
        <v>61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2"/>
      <c r="AA2" s="117"/>
      <c r="AB2" s="26"/>
    </row>
    <row r="3" spans="1:28" ht="15.75" thickBot="1">
      <c r="A3" s="116"/>
      <c r="B3" s="24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17"/>
      <c r="AB3" s="26"/>
    </row>
    <row r="4" spans="1:28" ht="13.5" thickBot="1">
      <c r="A4" s="116"/>
      <c r="B4" s="24"/>
      <c r="C4" s="148" t="s">
        <v>0</v>
      </c>
      <c r="D4" s="113" t="s">
        <v>52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51" t="s">
        <v>36</v>
      </c>
      <c r="Y4" s="152"/>
      <c r="Z4" s="2"/>
      <c r="AA4" s="117"/>
      <c r="AB4" s="26"/>
    </row>
    <row r="5" spans="1:28" ht="13.5" thickBot="1">
      <c r="A5" s="116"/>
      <c r="B5" s="24"/>
      <c r="C5" s="161"/>
      <c r="D5" s="126" t="s">
        <v>44</v>
      </c>
      <c r="E5" s="127"/>
      <c r="F5" s="128" t="s">
        <v>1</v>
      </c>
      <c r="G5" s="127"/>
      <c r="H5" s="128" t="s">
        <v>2</v>
      </c>
      <c r="I5" s="127"/>
      <c r="J5" s="128" t="s">
        <v>4</v>
      </c>
      <c r="K5" s="127"/>
      <c r="L5" s="128" t="s">
        <v>3</v>
      </c>
      <c r="M5" s="127"/>
      <c r="N5" s="128" t="s">
        <v>5</v>
      </c>
      <c r="O5" s="127"/>
      <c r="P5" s="129" t="s">
        <v>6</v>
      </c>
      <c r="Q5" s="130"/>
      <c r="R5" s="129" t="s">
        <v>7</v>
      </c>
      <c r="S5" s="130"/>
      <c r="T5" s="128" t="s">
        <v>9</v>
      </c>
      <c r="U5" s="127"/>
      <c r="V5" s="128" t="s">
        <v>8</v>
      </c>
      <c r="W5" s="163"/>
      <c r="X5" s="153"/>
      <c r="Y5" s="154"/>
      <c r="Z5" s="2"/>
      <c r="AA5" s="117"/>
      <c r="AB5" s="26"/>
    </row>
    <row r="6" spans="1:28" ht="13.5" thickBot="1">
      <c r="A6" s="116"/>
      <c r="B6" s="24"/>
      <c r="C6" s="162"/>
      <c r="D6" s="66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65" t="s">
        <v>33</v>
      </c>
      <c r="X6" s="50" t="s">
        <v>32</v>
      </c>
      <c r="Y6" s="50" t="s">
        <v>33</v>
      </c>
      <c r="Z6" s="2"/>
      <c r="AA6" s="117"/>
      <c r="AB6" s="26"/>
    </row>
    <row r="7" spans="1:28" ht="15.95" customHeight="1">
      <c r="A7" s="116"/>
      <c r="B7" s="24"/>
      <c r="C7" s="52" t="s">
        <v>10</v>
      </c>
      <c r="D7" s="8"/>
      <c r="E7" s="7"/>
      <c r="F7" s="8">
        <v>3</v>
      </c>
      <c r="G7" s="7"/>
      <c r="H7" s="7">
        <v>13</v>
      </c>
      <c r="I7" s="7">
        <v>2</v>
      </c>
      <c r="J7" s="7">
        <v>1</v>
      </c>
      <c r="K7" s="7"/>
      <c r="L7" s="7">
        <v>1</v>
      </c>
      <c r="M7" s="7">
        <v>1</v>
      </c>
      <c r="N7" s="7">
        <v>1</v>
      </c>
      <c r="O7" s="7"/>
      <c r="P7" s="7">
        <v>6</v>
      </c>
      <c r="Q7" s="7"/>
      <c r="R7" s="7">
        <v>5</v>
      </c>
      <c r="S7" s="7">
        <v>2</v>
      </c>
      <c r="T7" s="7">
        <v>11</v>
      </c>
      <c r="U7" s="7">
        <v>3</v>
      </c>
      <c r="V7" s="7">
        <v>3</v>
      </c>
      <c r="W7" s="37"/>
      <c r="X7" s="58">
        <f t="shared" ref="X7:Y20" si="0">(D7+F7+H7+J7+L7+N7+P7+R7+T7+V7)</f>
        <v>44</v>
      </c>
      <c r="Y7" s="59">
        <f t="shared" si="0"/>
        <v>8</v>
      </c>
      <c r="Z7" s="2"/>
      <c r="AA7" s="117"/>
      <c r="AB7" s="26"/>
    </row>
    <row r="8" spans="1:28" ht="15.95" customHeight="1">
      <c r="A8" s="116"/>
      <c r="B8" s="24"/>
      <c r="C8" s="53" t="s">
        <v>11</v>
      </c>
      <c r="D8" s="10">
        <v>4</v>
      </c>
      <c r="E8" s="9">
        <v>2</v>
      </c>
      <c r="F8" s="10">
        <v>17</v>
      </c>
      <c r="G8" s="9">
        <v>16</v>
      </c>
      <c r="H8" s="9">
        <v>4</v>
      </c>
      <c r="I8" s="9">
        <v>1</v>
      </c>
      <c r="J8" s="9">
        <v>3</v>
      </c>
      <c r="K8" s="9">
        <v>1</v>
      </c>
      <c r="L8" s="9">
        <v>1</v>
      </c>
      <c r="M8" s="9"/>
      <c r="N8" s="9"/>
      <c r="O8" s="9"/>
      <c r="P8" s="9">
        <v>4</v>
      </c>
      <c r="Q8" s="9">
        <v>2</v>
      </c>
      <c r="R8" s="9">
        <v>3</v>
      </c>
      <c r="S8" s="9">
        <v>2</v>
      </c>
      <c r="T8" s="9"/>
      <c r="U8" s="9"/>
      <c r="V8" s="9">
        <v>1</v>
      </c>
      <c r="W8" s="16">
        <v>1</v>
      </c>
      <c r="X8" s="58">
        <f t="shared" si="0"/>
        <v>37</v>
      </c>
      <c r="Y8" s="59">
        <f t="shared" si="0"/>
        <v>25</v>
      </c>
      <c r="Z8" s="2"/>
      <c r="AA8" s="117"/>
      <c r="AB8" s="26"/>
    </row>
    <row r="9" spans="1:28" ht="15.95" customHeight="1">
      <c r="A9" s="116"/>
      <c r="B9" s="24"/>
      <c r="C9" s="53" t="s">
        <v>14</v>
      </c>
      <c r="D9" s="10">
        <v>2</v>
      </c>
      <c r="E9" s="9">
        <v>2</v>
      </c>
      <c r="F9" s="10">
        <v>22</v>
      </c>
      <c r="G9" s="9">
        <v>21</v>
      </c>
      <c r="H9" s="9">
        <v>2</v>
      </c>
      <c r="I9" s="9">
        <v>1</v>
      </c>
      <c r="J9" s="9">
        <v>4</v>
      </c>
      <c r="K9" s="9">
        <v>3</v>
      </c>
      <c r="L9" s="9">
        <v>3</v>
      </c>
      <c r="M9" s="9">
        <v>3</v>
      </c>
      <c r="N9" s="9"/>
      <c r="O9" s="9"/>
      <c r="P9" s="9">
        <v>11</v>
      </c>
      <c r="Q9" s="9">
        <v>10</v>
      </c>
      <c r="R9" s="9">
        <v>3</v>
      </c>
      <c r="S9" s="9">
        <v>3</v>
      </c>
      <c r="T9" s="9">
        <v>1</v>
      </c>
      <c r="U9" s="9">
        <v>1</v>
      </c>
      <c r="V9" s="9">
        <v>2</v>
      </c>
      <c r="W9" s="16">
        <v>2</v>
      </c>
      <c r="X9" s="58">
        <f t="shared" si="0"/>
        <v>50</v>
      </c>
      <c r="Y9" s="59">
        <f t="shared" si="0"/>
        <v>46</v>
      </c>
      <c r="Z9" s="2"/>
      <c r="AA9" s="117"/>
      <c r="AB9" s="26"/>
    </row>
    <row r="10" spans="1:28" ht="15.95" customHeight="1">
      <c r="A10" s="116"/>
      <c r="B10" s="24"/>
      <c r="C10" s="53" t="s">
        <v>38</v>
      </c>
      <c r="D10" s="10">
        <v>1</v>
      </c>
      <c r="E10" s="9">
        <v>1</v>
      </c>
      <c r="F10" s="10">
        <v>2</v>
      </c>
      <c r="G10" s="9">
        <v>1</v>
      </c>
      <c r="H10" s="9"/>
      <c r="I10" s="9"/>
      <c r="J10" s="9">
        <v>7</v>
      </c>
      <c r="K10" s="9"/>
      <c r="L10" s="9">
        <v>3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/>
      <c r="S10" s="9"/>
      <c r="T10" s="9">
        <v>1</v>
      </c>
      <c r="U10" s="9">
        <v>1</v>
      </c>
      <c r="V10" s="9">
        <v>2</v>
      </c>
      <c r="W10" s="16"/>
      <c r="X10" s="58">
        <f t="shared" si="0"/>
        <v>18</v>
      </c>
      <c r="Y10" s="59">
        <f t="shared" si="0"/>
        <v>6</v>
      </c>
      <c r="Z10" s="2"/>
      <c r="AA10" s="117"/>
      <c r="AB10" s="26"/>
    </row>
    <row r="11" spans="1:28" ht="15.95" customHeight="1">
      <c r="A11" s="116"/>
      <c r="B11" s="24"/>
      <c r="C11" s="53" t="s">
        <v>12</v>
      </c>
      <c r="D11" s="10">
        <v>13</v>
      </c>
      <c r="E11" s="9">
        <v>4</v>
      </c>
      <c r="F11" s="10">
        <v>40</v>
      </c>
      <c r="G11" s="9">
        <v>19</v>
      </c>
      <c r="H11" s="9">
        <v>5</v>
      </c>
      <c r="I11" s="9">
        <v>2</v>
      </c>
      <c r="J11" s="9">
        <v>3</v>
      </c>
      <c r="K11" s="9">
        <v>1</v>
      </c>
      <c r="L11" s="9">
        <v>1</v>
      </c>
      <c r="M11" s="9"/>
      <c r="N11" s="9"/>
      <c r="O11" s="9"/>
      <c r="P11" s="9">
        <v>1</v>
      </c>
      <c r="Q11" s="9">
        <v>1</v>
      </c>
      <c r="R11" s="9">
        <v>4</v>
      </c>
      <c r="S11" s="9">
        <v>2</v>
      </c>
      <c r="T11" s="9"/>
      <c r="U11" s="9"/>
      <c r="V11" s="9">
        <v>1</v>
      </c>
      <c r="W11" s="16"/>
      <c r="X11" s="58">
        <f>(D11+F11+H11+J11+L11+N11+P11+R11+T11+V11)</f>
        <v>68</v>
      </c>
      <c r="Y11" s="59">
        <f>(E11+G11+I11+K11+M11+O11+Q11+S11+U11+W11)</f>
        <v>29</v>
      </c>
      <c r="Z11" s="2"/>
      <c r="AA11" s="117"/>
      <c r="AB11" s="26"/>
    </row>
    <row r="12" spans="1:28" ht="15.95" customHeight="1">
      <c r="A12" s="116"/>
      <c r="B12" s="24"/>
      <c r="C12" s="53" t="s">
        <v>13</v>
      </c>
      <c r="D12" s="10">
        <v>9</v>
      </c>
      <c r="E12" s="9">
        <v>3</v>
      </c>
      <c r="F12" s="10">
        <v>21</v>
      </c>
      <c r="G12" s="9">
        <v>6</v>
      </c>
      <c r="H12" s="9">
        <v>5</v>
      </c>
      <c r="I12" s="9"/>
      <c r="J12" s="9">
        <v>3</v>
      </c>
      <c r="K12" s="9"/>
      <c r="L12" s="9">
        <v>2</v>
      </c>
      <c r="M12" s="9">
        <v>1</v>
      </c>
      <c r="N12" s="9"/>
      <c r="O12" s="9"/>
      <c r="P12" s="9">
        <v>3</v>
      </c>
      <c r="Q12" s="9">
        <v>1</v>
      </c>
      <c r="R12" s="9">
        <v>2</v>
      </c>
      <c r="S12" s="9">
        <v>1</v>
      </c>
      <c r="T12" s="9">
        <v>2</v>
      </c>
      <c r="U12" s="9"/>
      <c r="V12" s="9">
        <v>4</v>
      </c>
      <c r="W12" s="16">
        <v>1</v>
      </c>
      <c r="X12" s="58">
        <f>(D12+F12+H12+J12+L12+N12+P12+R12+T12+V12)</f>
        <v>51</v>
      </c>
      <c r="Y12" s="59">
        <f>(E12+G12+I12+K12+M12+O12+Q12+S12+U12+W12)</f>
        <v>13</v>
      </c>
      <c r="Z12" s="2"/>
      <c r="AA12" s="117"/>
      <c r="AB12" s="26"/>
    </row>
    <row r="13" spans="1:28" ht="15.95" customHeight="1">
      <c r="A13" s="116"/>
      <c r="B13" s="24"/>
      <c r="C13" s="53" t="s">
        <v>15</v>
      </c>
      <c r="D13" s="10">
        <v>17</v>
      </c>
      <c r="E13" s="9">
        <v>17</v>
      </c>
      <c r="F13" s="10">
        <v>54</v>
      </c>
      <c r="G13" s="9">
        <v>53</v>
      </c>
      <c r="H13" s="9">
        <v>13</v>
      </c>
      <c r="I13" s="9">
        <v>10</v>
      </c>
      <c r="J13" s="9">
        <v>13</v>
      </c>
      <c r="K13" s="9">
        <v>13</v>
      </c>
      <c r="L13" s="9">
        <v>5</v>
      </c>
      <c r="M13" s="9">
        <v>5</v>
      </c>
      <c r="N13" s="9"/>
      <c r="O13" s="9"/>
      <c r="P13" s="9">
        <v>3</v>
      </c>
      <c r="Q13" s="9">
        <v>2</v>
      </c>
      <c r="R13" s="9">
        <v>29</v>
      </c>
      <c r="S13" s="9">
        <v>28</v>
      </c>
      <c r="T13" s="9">
        <v>5</v>
      </c>
      <c r="U13" s="9">
        <v>5</v>
      </c>
      <c r="V13" s="9">
        <v>6</v>
      </c>
      <c r="W13" s="16">
        <v>5</v>
      </c>
      <c r="X13" s="58">
        <f t="shared" si="0"/>
        <v>145</v>
      </c>
      <c r="Y13" s="59">
        <f>(E13+G13+I13+K13+M13+O13+Q13+S13+U13+W13)</f>
        <v>138</v>
      </c>
      <c r="Z13" s="2"/>
      <c r="AA13" s="117"/>
      <c r="AB13" s="26"/>
    </row>
    <row r="14" spans="1:28" ht="15.95" customHeight="1">
      <c r="A14" s="116"/>
      <c r="B14" s="24"/>
      <c r="C14" s="53" t="s">
        <v>16</v>
      </c>
      <c r="D14" s="10">
        <v>7</v>
      </c>
      <c r="E14" s="9">
        <v>6</v>
      </c>
      <c r="F14" s="10">
        <v>33</v>
      </c>
      <c r="G14" s="9">
        <v>13</v>
      </c>
      <c r="H14" s="9">
        <v>6</v>
      </c>
      <c r="I14" s="9">
        <v>4</v>
      </c>
      <c r="J14" s="9">
        <v>6</v>
      </c>
      <c r="K14" s="9">
        <v>1</v>
      </c>
      <c r="L14" s="9">
        <v>7</v>
      </c>
      <c r="M14" s="9">
        <v>2</v>
      </c>
      <c r="N14" s="9">
        <v>1</v>
      </c>
      <c r="O14" s="9"/>
      <c r="P14" s="9">
        <v>2</v>
      </c>
      <c r="Q14" s="9"/>
      <c r="R14" s="9">
        <v>9</v>
      </c>
      <c r="S14" s="9">
        <v>3</v>
      </c>
      <c r="T14" s="9">
        <v>6</v>
      </c>
      <c r="U14" s="9">
        <v>3</v>
      </c>
      <c r="V14" s="9">
        <v>3</v>
      </c>
      <c r="W14" s="16">
        <v>1</v>
      </c>
      <c r="X14" s="58">
        <f t="shared" si="0"/>
        <v>80</v>
      </c>
      <c r="Y14" s="59">
        <f t="shared" si="0"/>
        <v>33</v>
      </c>
      <c r="Z14" s="2"/>
      <c r="AA14" s="117"/>
      <c r="AB14" s="26"/>
    </row>
    <row r="15" spans="1:28" ht="15.95" customHeight="1">
      <c r="A15" s="116"/>
      <c r="B15" s="24"/>
      <c r="C15" s="53" t="s">
        <v>17</v>
      </c>
      <c r="D15" s="10">
        <v>8</v>
      </c>
      <c r="E15" s="9">
        <v>6</v>
      </c>
      <c r="F15" s="10">
        <v>14</v>
      </c>
      <c r="G15" s="9">
        <v>5</v>
      </c>
      <c r="H15" s="9"/>
      <c r="I15" s="9"/>
      <c r="J15" s="9">
        <v>1</v>
      </c>
      <c r="K15" s="9"/>
      <c r="L15" s="9">
        <v>2</v>
      </c>
      <c r="M15" s="9">
        <v>1</v>
      </c>
      <c r="N15" s="9"/>
      <c r="O15" s="9"/>
      <c r="P15" s="9"/>
      <c r="Q15" s="9"/>
      <c r="R15" s="9"/>
      <c r="S15" s="9"/>
      <c r="T15" s="9"/>
      <c r="U15" s="9"/>
      <c r="V15" s="9"/>
      <c r="W15" s="16"/>
      <c r="X15" s="58">
        <f t="shared" si="0"/>
        <v>25</v>
      </c>
      <c r="Y15" s="59">
        <f t="shared" si="0"/>
        <v>12</v>
      </c>
      <c r="Z15" s="2"/>
      <c r="AA15" s="117"/>
      <c r="AB15" s="26"/>
    </row>
    <row r="16" spans="1:28" ht="15.95" customHeight="1">
      <c r="A16" s="116"/>
      <c r="B16" s="24"/>
      <c r="C16" s="53" t="s">
        <v>18</v>
      </c>
      <c r="D16" s="10">
        <v>7</v>
      </c>
      <c r="E16" s="9">
        <v>2</v>
      </c>
      <c r="F16" s="10">
        <v>38</v>
      </c>
      <c r="G16" s="9">
        <v>6</v>
      </c>
      <c r="H16" s="9">
        <v>1</v>
      </c>
      <c r="I16" s="9"/>
      <c r="J16" s="9">
        <v>2</v>
      </c>
      <c r="K16" s="9"/>
      <c r="L16" s="9">
        <v>2</v>
      </c>
      <c r="M16" s="9"/>
      <c r="N16" s="9"/>
      <c r="O16" s="9"/>
      <c r="P16" s="9">
        <v>7</v>
      </c>
      <c r="Q16" s="9"/>
      <c r="R16" s="9">
        <v>6</v>
      </c>
      <c r="S16" s="9"/>
      <c r="T16" s="9">
        <v>4</v>
      </c>
      <c r="U16" s="9"/>
      <c r="V16" s="9"/>
      <c r="W16" s="16"/>
      <c r="X16" s="58">
        <f t="shared" si="0"/>
        <v>67</v>
      </c>
      <c r="Y16" s="59">
        <f t="shared" si="0"/>
        <v>8</v>
      </c>
      <c r="Z16" s="2"/>
      <c r="AA16" s="117"/>
      <c r="AB16" s="26"/>
    </row>
    <row r="17" spans="1:30" ht="15.95" customHeight="1">
      <c r="A17" s="116"/>
      <c r="B17" s="24"/>
      <c r="C17" s="53" t="s">
        <v>19</v>
      </c>
      <c r="D17" s="10">
        <v>24</v>
      </c>
      <c r="E17" s="9"/>
      <c r="F17" s="10">
        <v>18</v>
      </c>
      <c r="G17" s="9"/>
      <c r="H17" s="9"/>
      <c r="I17" s="9"/>
      <c r="J17" s="9"/>
      <c r="K17" s="9"/>
      <c r="L17" s="9">
        <v>1</v>
      </c>
      <c r="M17" s="9"/>
      <c r="N17" s="9"/>
      <c r="O17" s="9"/>
      <c r="P17" s="9">
        <v>2</v>
      </c>
      <c r="Q17" s="9"/>
      <c r="R17" s="9"/>
      <c r="S17" s="9"/>
      <c r="T17" s="9"/>
      <c r="U17" s="9"/>
      <c r="V17" s="9">
        <v>1</v>
      </c>
      <c r="W17" s="16"/>
      <c r="X17" s="58">
        <f t="shared" si="0"/>
        <v>46</v>
      </c>
      <c r="Y17" s="59">
        <f t="shared" si="0"/>
        <v>0</v>
      </c>
      <c r="Z17" s="2"/>
      <c r="AA17" s="117"/>
      <c r="AB17" s="26"/>
    </row>
    <row r="18" spans="1:30" ht="15.95" customHeight="1">
      <c r="A18" s="116"/>
      <c r="B18" s="24"/>
      <c r="C18" s="53" t="s">
        <v>20</v>
      </c>
      <c r="D18" s="10"/>
      <c r="E18" s="9"/>
      <c r="F18" s="10">
        <v>1</v>
      </c>
      <c r="G18" s="9"/>
      <c r="H18" s="9"/>
      <c r="I18" s="9"/>
      <c r="J18" s="9"/>
      <c r="K18" s="9"/>
      <c r="L18" s="9"/>
      <c r="M18" s="9"/>
      <c r="N18" s="9"/>
      <c r="O18" s="9"/>
      <c r="P18" s="9">
        <v>1</v>
      </c>
      <c r="Q18" s="9"/>
      <c r="R18" s="9"/>
      <c r="S18" s="9"/>
      <c r="T18" s="9">
        <v>1</v>
      </c>
      <c r="U18" s="9"/>
      <c r="V18" s="9"/>
      <c r="W18" s="16"/>
      <c r="X18" s="58">
        <f t="shared" si="0"/>
        <v>3</v>
      </c>
      <c r="Y18" s="59">
        <f t="shared" si="0"/>
        <v>0</v>
      </c>
      <c r="Z18" s="2"/>
      <c r="AA18" s="117"/>
      <c r="AB18" s="26"/>
    </row>
    <row r="19" spans="1:30" ht="15.95" customHeight="1">
      <c r="A19" s="116"/>
      <c r="B19" s="24"/>
      <c r="C19" s="53" t="s">
        <v>21</v>
      </c>
      <c r="D19" s="10">
        <v>66</v>
      </c>
      <c r="E19" s="9">
        <v>2</v>
      </c>
      <c r="F19" s="10">
        <v>74</v>
      </c>
      <c r="G19" s="9"/>
      <c r="H19" s="9">
        <v>4</v>
      </c>
      <c r="I19" s="9">
        <v>1</v>
      </c>
      <c r="J19" s="9">
        <v>3</v>
      </c>
      <c r="K19" s="9">
        <v>2</v>
      </c>
      <c r="L19" s="9">
        <v>2</v>
      </c>
      <c r="M19" s="9"/>
      <c r="N19" s="9"/>
      <c r="O19" s="9"/>
      <c r="P19" s="9">
        <v>1</v>
      </c>
      <c r="Q19" s="9"/>
      <c r="R19" s="9">
        <v>5</v>
      </c>
      <c r="S19" s="9">
        <v>1</v>
      </c>
      <c r="T19" s="9">
        <v>4</v>
      </c>
      <c r="U19" s="9">
        <v>1</v>
      </c>
      <c r="V19" s="9">
        <v>4</v>
      </c>
      <c r="W19" s="16">
        <v>2</v>
      </c>
      <c r="X19" s="58">
        <f t="shared" si="0"/>
        <v>163</v>
      </c>
      <c r="Y19" s="59">
        <f t="shared" si="0"/>
        <v>9</v>
      </c>
      <c r="Z19" s="2"/>
      <c r="AA19" s="117"/>
      <c r="AB19" s="26"/>
    </row>
    <row r="20" spans="1:30" ht="15.95" customHeight="1" thickBot="1">
      <c r="A20" s="116"/>
      <c r="B20" s="24"/>
      <c r="C20" s="55" t="s">
        <v>22</v>
      </c>
      <c r="D20" s="18"/>
      <c r="E20" s="19"/>
      <c r="F20" s="18">
        <v>6</v>
      </c>
      <c r="G20" s="19"/>
      <c r="H20" s="19"/>
      <c r="I20" s="19"/>
      <c r="J20" s="9">
        <v>3</v>
      </c>
      <c r="K20" s="9">
        <v>1</v>
      </c>
      <c r="L20" s="19">
        <v>5</v>
      </c>
      <c r="M20" s="19"/>
      <c r="N20" s="19"/>
      <c r="O20" s="19"/>
      <c r="P20" s="19">
        <v>3</v>
      </c>
      <c r="Q20" s="19">
        <v>1</v>
      </c>
      <c r="R20" s="19">
        <v>2</v>
      </c>
      <c r="S20" s="19"/>
      <c r="T20" s="19"/>
      <c r="U20" s="19"/>
      <c r="V20" s="19"/>
      <c r="W20" s="56"/>
      <c r="X20" s="58">
        <f t="shared" si="0"/>
        <v>19</v>
      </c>
      <c r="Y20" s="59">
        <f t="shared" si="0"/>
        <v>2</v>
      </c>
      <c r="Z20" s="2"/>
      <c r="AA20" s="117"/>
      <c r="AB20" s="26"/>
    </row>
    <row r="21" spans="1:30" ht="15.75" thickBot="1">
      <c r="A21" s="116"/>
      <c r="B21" s="24"/>
      <c r="C21" s="31" t="s">
        <v>23</v>
      </c>
      <c r="D21" s="32">
        <f t="shared" ref="D21:Y21" si="1">SUM(D7:D20)</f>
        <v>158</v>
      </c>
      <c r="E21" s="32">
        <f t="shared" si="1"/>
        <v>45</v>
      </c>
      <c r="F21" s="32">
        <f t="shared" si="1"/>
        <v>343</v>
      </c>
      <c r="G21" s="32">
        <f t="shared" si="1"/>
        <v>140</v>
      </c>
      <c r="H21" s="32">
        <f t="shared" si="1"/>
        <v>53</v>
      </c>
      <c r="I21" s="32">
        <f t="shared" si="1"/>
        <v>21</v>
      </c>
      <c r="J21" s="32">
        <f t="shared" si="1"/>
        <v>49</v>
      </c>
      <c r="K21" s="32">
        <f t="shared" si="1"/>
        <v>22</v>
      </c>
      <c r="L21" s="32">
        <f t="shared" si="1"/>
        <v>35</v>
      </c>
      <c r="M21" s="32">
        <f t="shared" si="1"/>
        <v>14</v>
      </c>
      <c r="N21" s="32">
        <f t="shared" si="1"/>
        <v>3</v>
      </c>
      <c r="O21" s="32">
        <f t="shared" si="1"/>
        <v>1</v>
      </c>
      <c r="P21" s="32">
        <f t="shared" si="1"/>
        <v>45</v>
      </c>
      <c r="Q21" s="32">
        <f t="shared" si="1"/>
        <v>18</v>
      </c>
      <c r="R21" s="32">
        <f t="shared" si="1"/>
        <v>68</v>
      </c>
      <c r="S21" s="32">
        <f t="shared" si="1"/>
        <v>42</v>
      </c>
      <c r="T21" s="32">
        <f t="shared" si="1"/>
        <v>35</v>
      </c>
      <c r="U21" s="32">
        <f t="shared" si="1"/>
        <v>14</v>
      </c>
      <c r="V21" s="32">
        <f t="shared" si="1"/>
        <v>27</v>
      </c>
      <c r="W21" s="57">
        <f t="shared" si="1"/>
        <v>12</v>
      </c>
      <c r="X21" s="67">
        <f t="shared" si="1"/>
        <v>816</v>
      </c>
      <c r="Y21" s="51">
        <f t="shared" si="1"/>
        <v>329</v>
      </c>
      <c r="Z21" s="2"/>
      <c r="AA21" s="117"/>
      <c r="AB21" s="26"/>
    </row>
    <row r="22" spans="1:30" ht="15.75" thickBot="1">
      <c r="A22" s="116"/>
      <c r="B22" s="24"/>
      <c r="C22" s="33" t="s">
        <v>34</v>
      </c>
      <c r="D22" s="131">
        <f>+(E21/D21)</f>
        <v>0.2848101265822785</v>
      </c>
      <c r="E22" s="132"/>
      <c r="F22" s="131">
        <f>+(G21/F21)</f>
        <v>0.40816326530612246</v>
      </c>
      <c r="G22" s="132"/>
      <c r="H22" s="131">
        <f>+(I21/H21)</f>
        <v>0.39622641509433965</v>
      </c>
      <c r="I22" s="132"/>
      <c r="J22" s="131">
        <f>+(K21/J21)</f>
        <v>0.44897959183673469</v>
      </c>
      <c r="K22" s="132"/>
      <c r="L22" s="131">
        <f>+(M21/L21)</f>
        <v>0.4</v>
      </c>
      <c r="M22" s="132"/>
      <c r="N22" s="131">
        <f>+(O21/N21)</f>
        <v>0.33333333333333331</v>
      </c>
      <c r="O22" s="132"/>
      <c r="P22" s="131">
        <f>+(Q21/P21)</f>
        <v>0.4</v>
      </c>
      <c r="Q22" s="132"/>
      <c r="R22" s="131">
        <f>+(S21/R21)</f>
        <v>0.61764705882352944</v>
      </c>
      <c r="S22" s="132"/>
      <c r="T22" s="131">
        <f>+(U21/T21)</f>
        <v>0.4</v>
      </c>
      <c r="U22" s="132"/>
      <c r="V22" s="131">
        <f>+(W21/V21)</f>
        <v>0.44444444444444442</v>
      </c>
      <c r="W22" s="164"/>
      <c r="X22" s="165">
        <f>+(Y21/X21)</f>
        <v>0.40318627450980393</v>
      </c>
      <c r="Y22" s="132"/>
      <c r="Z22" s="2"/>
      <c r="AA22" s="117"/>
      <c r="AB22" s="26"/>
    </row>
    <row r="23" spans="1:30" ht="13.5" thickBot="1">
      <c r="A23" s="116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17"/>
      <c r="AB23" s="26"/>
    </row>
    <row r="24" spans="1:30" ht="13.5" thickBot="1">
      <c r="A24" s="116"/>
      <c r="B24" s="24"/>
      <c r="C24" s="148" t="s">
        <v>0</v>
      </c>
      <c r="D24" s="139" t="s">
        <v>37</v>
      </c>
      <c r="E24" s="140"/>
      <c r="F24" s="113" t="s">
        <v>52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51" t="s">
        <v>23</v>
      </c>
      <c r="W24" s="152"/>
      <c r="X24" s="15"/>
      <c r="Y24" s="15"/>
      <c r="Z24" s="15"/>
      <c r="AA24" s="117"/>
      <c r="AB24" s="26"/>
    </row>
    <row r="25" spans="1:30" ht="13.5" thickBot="1">
      <c r="A25" s="116"/>
      <c r="B25" s="24"/>
      <c r="C25" s="161"/>
      <c r="D25" s="141"/>
      <c r="E25" s="142"/>
      <c r="F25" s="137" t="s">
        <v>25</v>
      </c>
      <c r="G25" s="138"/>
      <c r="H25" s="137" t="s">
        <v>24</v>
      </c>
      <c r="I25" s="138"/>
      <c r="J25" s="137" t="s">
        <v>26</v>
      </c>
      <c r="K25" s="138"/>
      <c r="L25" s="137" t="s">
        <v>27</v>
      </c>
      <c r="M25" s="138"/>
      <c r="N25" s="137" t="s">
        <v>28</v>
      </c>
      <c r="O25" s="138"/>
      <c r="P25" s="137" t="s">
        <v>29</v>
      </c>
      <c r="Q25" s="138"/>
      <c r="R25" s="137" t="s">
        <v>30</v>
      </c>
      <c r="S25" s="138"/>
      <c r="T25" s="137" t="s">
        <v>31</v>
      </c>
      <c r="U25" s="144"/>
      <c r="V25" s="153"/>
      <c r="W25" s="154"/>
      <c r="X25" s="15"/>
      <c r="Y25" s="15"/>
      <c r="Z25" s="15"/>
      <c r="AA25" s="117"/>
      <c r="AB25" s="26"/>
    </row>
    <row r="26" spans="1:30" ht="13.5" thickBot="1">
      <c r="A26" s="116"/>
      <c r="B26" s="24"/>
      <c r="C26" s="162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65" t="s">
        <v>33</v>
      </c>
      <c r="V26" s="50" t="s">
        <v>32</v>
      </c>
      <c r="W26" s="50" t="s">
        <v>33</v>
      </c>
      <c r="X26" s="15"/>
      <c r="Y26" s="15"/>
      <c r="Z26" s="15"/>
      <c r="AA26" s="117"/>
      <c r="AB26" s="26"/>
    </row>
    <row r="27" spans="1:30" ht="15.95" customHeight="1">
      <c r="A27" s="116"/>
      <c r="B27" s="24"/>
      <c r="C27" s="52" t="s">
        <v>10</v>
      </c>
      <c r="D27" s="8">
        <f t="shared" ref="D27:D39" si="2">(X7)</f>
        <v>44</v>
      </c>
      <c r="E27" s="8">
        <f t="shared" ref="E27:E39" si="3">(Y7)</f>
        <v>8</v>
      </c>
      <c r="F27" s="7">
        <v>2</v>
      </c>
      <c r="G27" s="7">
        <v>1</v>
      </c>
      <c r="H27" s="7">
        <v>9</v>
      </c>
      <c r="I27" s="7">
        <v>2</v>
      </c>
      <c r="J27" s="11"/>
      <c r="K27" s="11"/>
      <c r="L27" s="7">
        <v>3</v>
      </c>
      <c r="M27" s="7">
        <v>1</v>
      </c>
      <c r="N27" s="7">
        <v>13</v>
      </c>
      <c r="O27" s="7">
        <v>3</v>
      </c>
      <c r="P27" s="11">
        <v>5</v>
      </c>
      <c r="Q27" s="11">
        <v>2</v>
      </c>
      <c r="R27" s="7"/>
      <c r="S27" s="7"/>
      <c r="T27" s="7"/>
      <c r="U27" s="37"/>
      <c r="V27" s="47">
        <f t="shared" ref="V27:W39" si="4">(D27+F27+H27+J27+L27+N27+P27+R27+T27)</f>
        <v>76</v>
      </c>
      <c r="W27" s="47">
        <f>(E27+G27+I27+K27+M27+O27+Q27+S27+U27)</f>
        <v>17</v>
      </c>
      <c r="X27" s="15"/>
      <c r="Y27" s="15"/>
      <c r="Z27" s="39"/>
      <c r="AA27" s="117"/>
      <c r="AB27" s="26"/>
      <c r="AC27" s="46">
        <f>(W27/V27)</f>
        <v>0.22368421052631579</v>
      </c>
    </row>
    <row r="28" spans="1:30" ht="15.95" customHeight="1">
      <c r="A28" s="116"/>
      <c r="B28" s="24"/>
      <c r="C28" s="53" t="s">
        <v>11</v>
      </c>
      <c r="D28" s="8">
        <f t="shared" si="2"/>
        <v>37</v>
      </c>
      <c r="E28" s="8">
        <f t="shared" si="3"/>
        <v>25</v>
      </c>
      <c r="F28" s="9">
        <v>3</v>
      </c>
      <c r="G28" s="9">
        <v>2</v>
      </c>
      <c r="H28" s="9">
        <v>5</v>
      </c>
      <c r="I28" s="9">
        <v>1</v>
      </c>
      <c r="J28" s="11"/>
      <c r="K28" s="11"/>
      <c r="L28" s="9"/>
      <c r="M28" s="9"/>
      <c r="N28" s="9">
        <v>1</v>
      </c>
      <c r="O28" s="9"/>
      <c r="P28" s="11">
        <v>2</v>
      </c>
      <c r="Q28" s="11">
        <v>2</v>
      </c>
      <c r="R28" s="9">
        <v>1</v>
      </c>
      <c r="S28" s="9">
        <v>1</v>
      </c>
      <c r="T28" s="9">
        <v>1</v>
      </c>
      <c r="U28" s="16">
        <v>1</v>
      </c>
      <c r="V28" s="47">
        <f t="shared" si="4"/>
        <v>50</v>
      </c>
      <c r="W28" s="47">
        <f>(E28+G28+I28+K28+M28+O28+Q28+S28+U28)</f>
        <v>32</v>
      </c>
      <c r="X28" s="12"/>
      <c r="Y28" s="12"/>
      <c r="Z28" s="39"/>
      <c r="AA28" s="117"/>
      <c r="AB28" s="26"/>
      <c r="AC28" s="46">
        <f t="shared" ref="AC28:AC40" si="5">(W28/V28)</f>
        <v>0.64</v>
      </c>
    </row>
    <row r="29" spans="1:30" ht="15.95" customHeight="1">
      <c r="A29" s="116"/>
      <c r="B29" s="24"/>
      <c r="C29" s="53" t="s">
        <v>14</v>
      </c>
      <c r="D29" s="8">
        <f t="shared" si="2"/>
        <v>50</v>
      </c>
      <c r="E29" s="8">
        <f t="shared" si="3"/>
        <v>46</v>
      </c>
      <c r="F29" s="9">
        <v>1</v>
      </c>
      <c r="G29" s="9">
        <v>1</v>
      </c>
      <c r="H29" s="9">
        <v>3</v>
      </c>
      <c r="I29" s="9">
        <v>3</v>
      </c>
      <c r="J29" s="11">
        <v>1</v>
      </c>
      <c r="K29" s="11"/>
      <c r="L29" s="9">
        <v>1</v>
      </c>
      <c r="M29" s="9">
        <v>1</v>
      </c>
      <c r="N29" s="9">
        <v>3</v>
      </c>
      <c r="O29" s="9">
        <v>3</v>
      </c>
      <c r="P29" s="11">
        <v>1</v>
      </c>
      <c r="Q29" s="11">
        <v>1</v>
      </c>
      <c r="R29" s="9"/>
      <c r="S29" s="9"/>
      <c r="T29" s="9">
        <v>1</v>
      </c>
      <c r="U29" s="16">
        <v>1</v>
      </c>
      <c r="V29" s="47">
        <f t="shared" si="4"/>
        <v>61</v>
      </c>
      <c r="W29" s="47">
        <f t="shared" si="4"/>
        <v>56</v>
      </c>
      <c r="X29" s="15"/>
      <c r="Y29" s="15"/>
      <c r="Z29" s="39"/>
      <c r="AA29" s="117"/>
      <c r="AB29" s="26"/>
      <c r="AC29" s="46">
        <f t="shared" si="5"/>
        <v>0.91803278688524592</v>
      </c>
      <c r="AD29" s="25"/>
    </row>
    <row r="30" spans="1:30" ht="15.95" customHeight="1">
      <c r="A30" s="116"/>
      <c r="B30" s="24"/>
      <c r="C30" s="54" t="s">
        <v>38</v>
      </c>
      <c r="D30" s="8">
        <f t="shared" si="2"/>
        <v>18</v>
      </c>
      <c r="E30" s="8">
        <f t="shared" si="3"/>
        <v>6</v>
      </c>
      <c r="F30" s="9">
        <v>7</v>
      </c>
      <c r="G30" s="9">
        <v>4</v>
      </c>
      <c r="H30" s="9">
        <v>3</v>
      </c>
      <c r="I30" s="9">
        <v>2</v>
      </c>
      <c r="J30" s="11">
        <v>1</v>
      </c>
      <c r="K30" s="11"/>
      <c r="L30" s="9"/>
      <c r="M30" s="9"/>
      <c r="N30" s="9"/>
      <c r="O30" s="9"/>
      <c r="P30" s="11"/>
      <c r="Q30" s="11"/>
      <c r="R30" s="9"/>
      <c r="S30" s="9"/>
      <c r="T30" s="9">
        <v>1</v>
      </c>
      <c r="U30" s="16">
        <v>1</v>
      </c>
      <c r="V30" s="48">
        <f t="shared" si="4"/>
        <v>30</v>
      </c>
      <c r="W30" s="48">
        <f t="shared" si="4"/>
        <v>13</v>
      </c>
      <c r="X30" s="15"/>
      <c r="Y30" s="15"/>
      <c r="Z30" s="39"/>
      <c r="AA30" s="117"/>
      <c r="AB30" s="26"/>
      <c r="AC30" s="46">
        <f t="shared" si="5"/>
        <v>0.43333333333333335</v>
      </c>
      <c r="AD30" s="25"/>
    </row>
    <row r="31" spans="1:30" ht="15.95" customHeight="1">
      <c r="A31" s="116"/>
      <c r="B31" s="24"/>
      <c r="C31" s="53" t="s">
        <v>12</v>
      </c>
      <c r="D31" s="8">
        <f t="shared" si="2"/>
        <v>68</v>
      </c>
      <c r="E31" s="8">
        <f t="shared" si="3"/>
        <v>29</v>
      </c>
      <c r="F31" s="9">
        <v>8</v>
      </c>
      <c r="G31" s="9">
        <v>3</v>
      </c>
      <c r="H31" s="9">
        <v>16</v>
      </c>
      <c r="I31" s="9">
        <v>6</v>
      </c>
      <c r="J31" s="11">
        <v>1</v>
      </c>
      <c r="K31" s="11">
        <v>1</v>
      </c>
      <c r="L31" s="9">
        <v>1</v>
      </c>
      <c r="M31" s="9"/>
      <c r="N31" s="9">
        <v>2</v>
      </c>
      <c r="O31" s="9">
        <v>1</v>
      </c>
      <c r="P31" s="11">
        <v>2</v>
      </c>
      <c r="Q31" s="11">
        <v>1</v>
      </c>
      <c r="R31" s="9">
        <v>1</v>
      </c>
      <c r="S31" s="9">
        <v>1</v>
      </c>
      <c r="T31" s="9">
        <v>3</v>
      </c>
      <c r="U31" s="16">
        <v>2</v>
      </c>
      <c r="V31" s="47">
        <f>(D31+F31+H31+J31+L31+N31+P31+R31+T31)</f>
        <v>102</v>
      </c>
      <c r="W31" s="47">
        <f>(E31+G31+I31+K31+M31+O31+Q31+S31+U31)</f>
        <v>44</v>
      </c>
      <c r="X31" s="15"/>
      <c r="Y31" s="15"/>
      <c r="Z31" s="39"/>
      <c r="AA31" s="117"/>
      <c r="AB31" s="26"/>
      <c r="AC31" s="46">
        <f t="shared" si="5"/>
        <v>0.43137254901960786</v>
      </c>
      <c r="AD31" s="25"/>
    </row>
    <row r="32" spans="1:30" ht="15.95" customHeight="1">
      <c r="A32" s="116"/>
      <c r="B32" s="24"/>
      <c r="C32" s="53" t="s">
        <v>13</v>
      </c>
      <c r="D32" s="8">
        <f t="shared" si="2"/>
        <v>51</v>
      </c>
      <c r="E32" s="8">
        <f t="shared" si="3"/>
        <v>13</v>
      </c>
      <c r="F32" s="9">
        <v>5</v>
      </c>
      <c r="G32" s="9">
        <v>2</v>
      </c>
      <c r="H32" s="9">
        <v>7</v>
      </c>
      <c r="I32" s="9">
        <v>3</v>
      </c>
      <c r="J32" s="11"/>
      <c r="K32" s="11"/>
      <c r="L32" s="9">
        <v>2</v>
      </c>
      <c r="M32" s="9"/>
      <c r="N32" s="9">
        <v>8</v>
      </c>
      <c r="O32" s="9"/>
      <c r="P32" s="11"/>
      <c r="Q32" s="11"/>
      <c r="R32" s="9">
        <v>2</v>
      </c>
      <c r="S32" s="9">
        <v>2</v>
      </c>
      <c r="T32" s="9"/>
      <c r="U32" s="16"/>
      <c r="V32" s="47">
        <f>(D32+F32+H32+J32+L32+N32+P32+R32+T32)</f>
        <v>75</v>
      </c>
      <c r="W32" s="47">
        <f>(E32+G32+I32+K32+M32+O32+Q32+S32+U32)</f>
        <v>20</v>
      </c>
      <c r="X32" s="15"/>
      <c r="Y32" s="15"/>
      <c r="Z32" s="39"/>
      <c r="AA32" s="117"/>
      <c r="AB32" s="26"/>
      <c r="AC32" s="46">
        <f t="shared" si="5"/>
        <v>0.26666666666666666</v>
      </c>
      <c r="AD32" s="25"/>
    </row>
    <row r="33" spans="1:30" ht="15.95" customHeight="1">
      <c r="A33" s="116"/>
      <c r="B33" s="24"/>
      <c r="C33" s="53" t="s">
        <v>15</v>
      </c>
      <c r="D33" s="8">
        <f t="shared" si="2"/>
        <v>145</v>
      </c>
      <c r="E33" s="8">
        <f t="shared" si="3"/>
        <v>138</v>
      </c>
      <c r="F33" s="9">
        <v>14</v>
      </c>
      <c r="G33" s="9">
        <v>13</v>
      </c>
      <c r="H33" s="9">
        <v>15</v>
      </c>
      <c r="I33" s="9">
        <v>13</v>
      </c>
      <c r="J33" s="11">
        <v>2</v>
      </c>
      <c r="K33" s="11">
        <v>2</v>
      </c>
      <c r="L33" s="9">
        <v>5</v>
      </c>
      <c r="M33" s="9">
        <v>5</v>
      </c>
      <c r="N33" s="9">
        <v>15</v>
      </c>
      <c r="O33" s="9">
        <v>15</v>
      </c>
      <c r="P33" s="11">
        <v>6</v>
      </c>
      <c r="Q33" s="11">
        <v>6</v>
      </c>
      <c r="R33" s="9"/>
      <c r="S33" s="9"/>
      <c r="T33" s="9"/>
      <c r="U33" s="16"/>
      <c r="V33" s="47">
        <f t="shared" si="4"/>
        <v>202</v>
      </c>
      <c r="W33" s="48">
        <f t="shared" si="4"/>
        <v>192</v>
      </c>
      <c r="X33" s="15"/>
      <c r="Y33" s="15"/>
      <c r="Z33" s="39"/>
      <c r="AA33" s="117"/>
      <c r="AB33" s="26"/>
      <c r="AC33" s="46">
        <f t="shared" si="5"/>
        <v>0.95049504950495045</v>
      </c>
      <c r="AD33" s="27"/>
    </row>
    <row r="34" spans="1:30" ht="15.95" customHeight="1">
      <c r="A34" s="116"/>
      <c r="B34" s="24"/>
      <c r="C34" s="53" t="s">
        <v>16</v>
      </c>
      <c r="D34" s="8">
        <f t="shared" si="2"/>
        <v>80</v>
      </c>
      <c r="E34" s="8">
        <f t="shared" si="3"/>
        <v>33</v>
      </c>
      <c r="F34" s="9">
        <v>19</v>
      </c>
      <c r="G34" s="9">
        <v>8</v>
      </c>
      <c r="H34" s="9">
        <v>6</v>
      </c>
      <c r="I34" s="9">
        <v>3</v>
      </c>
      <c r="J34" s="11">
        <v>3</v>
      </c>
      <c r="K34" s="11">
        <v>1</v>
      </c>
      <c r="L34" s="9">
        <v>1</v>
      </c>
      <c r="M34" s="9">
        <v>1</v>
      </c>
      <c r="N34" s="9"/>
      <c r="O34" s="9"/>
      <c r="P34" s="11"/>
      <c r="Q34" s="11"/>
      <c r="R34" s="9">
        <v>1</v>
      </c>
      <c r="S34" s="9">
        <v>1</v>
      </c>
      <c r="T34" s="9">
        <v>3</v>
      </c>
      <c r="U34" s="16">
        <v>2</v>
      </c>
      <c r="V34" s="47">
        <f t="shared" si="4"/>
        <v>113</v>
      </c>
      <c r="W34" s="47">
        <f t="shared" si="4"/>
        <v>49</v>
      </c>
      <c r="X34" s="15"/>
      <c r="Y34" s="15"/>
      <c r="Z34" s="39"/>
      <c r="AA34" s="117"/>
      <c r="AB34" s="26"/>
      <c r="AC34" s="46">
        <f t="shared" si="5"/>
        <v>0.4336283185840708</v>
      </c>
    </row>
    <row r="35" spans="1:30" ht="15.95" customHeight="1">
      <c r="A35" s="116"/>
      <c r="B35" s="24"/>
      <c r="C35" s="53" t="s">
        <v>17</v>
      </c>
      <c r="D35" s="8">
        <f t="shared" si="2"/>
        <v>25</v>
      </c>
      <c r="E35" s="8">
        <f t="shared" si="3"/>
        <v>12</v>
      </c>
      <c r="F35" s="9">
        <v>8</v>
      </c>
      <c r="G35" s="9">
        <v>1</v>
      </c>
      <c r="H35" s="9">
        <v>2</v>
      </c>
      <c r="I35" s="9"/>
      <c r="J35" s="11"/>
      <c r="K35" s="11"/>
      <c r="L35" s="9"/>
      <c r="M35" s="9"/>
      <c r="N35" s="9">
        <v>1</v>
      </c>
      <c r="O35" s="9"/>
      <c r="P35" s="11"/>
      <c r="Q35" s="11"/>
      <c r="R35" s="9"/>
      <c r="S35" s="9"/>
      <c r="T35" s="9">
        <v>1</v>
      </c>
      <c r="U35" s="16"/>
      <c r="V35" s="48">
        <f t="shared" si="4"/>
        <v>37</v>
      </c>
      <c r="W35" s="48">
        <f t="shared" si="4"/>
        <v>13</v>
      </c>
      <c r="X35" s="13"/>
      <c r="Y35" s="13"/>
      <c r="Z35" s="39"/>
      <c r="AA35" s="117"/>
      <c r="AB35" s="26"/>
      <c r="AC35" s="46">
        <f t="shared" si="5"/>
        <v>0.35135135135135137</v>
      </c>
    </row>
    <row r="36" spans="1:30" ht="15.95" customHeight="1">
      <c r="A36" s="116"/>
      <c r="B36" s="24"/>
      <c r="C36" s="53" t="s">
        <v>18</v>
      </c>
      <c r="D36" s="8">
        <f t="shared" si="2"/>
        <v>67</v>
      </c>
      <c r="E36" s="8">
        <f t="shared" si="3"/>
        <v>8</v>
      </c>
      <c r="F36" s="9">
        <v>12</v>
      </c>
      <c r="G36" s="9">
        <v>1</v>
      </c>
      <c r="H36" s="9">
        <v>7</v>
      </c>
      <c r="I36" s="9"/>
      <c r="J36" s="11">
        <v>7</v>
      </c>
      <c r="K36" s="11">
        <v>1</v>
      </c>
      <c r="L36" s="9"/>
      <c r="M36" s="9"/>
      <c r="N36" s="9">
        <v>4</v>
      </c>
      <c r="O36" s="9">
        <v>1</v>
      </c>
      <c r="P36" s="11"/>
      <c r="Q36" s="11"/>
      <c r="R36" s="9"/>
      <c r="S36" s="9"/>
      <c r="T36" s="9"/>
      <c r="U36" s="16"/>
      <c r="V36" s="48">
        <f t="shared" si="4"/>
        <v>97</v>
      </c>
      <c r="W36" s="48">
        <f t="shared" si="4"/>
        <v>11</v>
      </c>
      <c r="X36" s="13"/>
      <c r="Y36" s="13"/>
      <c r="Z36" s="39"/>
      <c r="AA36" s="117"/>
      <c r="AB36" s="26"/>
      <c r="AC36" s="46">
        <f t="shared" si="5"/>
        <v>0.1134020618556701</v>
      </c>
    </row>
    <row r="37" spans="1:30" ht="15.95" customHeight="1">
      <c r="A37" s="116"/>
      <c r="B37" s="24"/>
      <c r="C37" s="53" t="s">
        <v>19</v>
      </c>
      <c r="D37" s="8">
        <f t="shared" si="2"/>
        <v>46</v>
      </c>
      <c r="E37" s="8">
        <f t="shared" si="3"/>
        <v>0</v>
      </c>
      <c r="F37" s="9">
        <v>2</v>
      </c>
      <c r="G37" s="9"/>
      <c r="H37" s="9"/>
      <c r="I37" s="9"/>
      <c r="J37" s="11"/>
      <c r="K37" s="11"/>
      <c r="L37" s="9"/>
      <c r="M37" s="9"/>
      <c r="N37" s="9"/>
      <c r="O37" s="9"/>
      <c r="P37" s="11"/>
      <c r="Q37" s="11"/>
      <c r="R37" s="9"/>
      <c r="S37" s="9"/>
      <c r="T37" s="9"/>
      <c r="U37" s="16"/>
      <c r="V37" s="47">
        <f t="shared" si="4"/>
        <v>48</v>
      </c>
      <c r="W37" s="47">
        <f t="shared" si="4"/>
        <v>0</v>
      </c>
      <c r="X37" s="14"/>
      <c r="Y37" s="14"/>
      <c r="Z37" s="39"/>
      <c r="AA37" s="117"/>
      <c r="AB37" s="26"/>
      <c r="AC37" s="46">
        <f>(W37/V37)</f>
        <v>0</v>
      </c>
    </row>
    <row r="38" spans="1:30" ht="15.95" customHeight="1">
      <c r="A38" s="116"/>
      <c r="B38" s="24"/>
      <c r="C38" s="53" t="s">
        <v>20</v>
      </c>
      <c r="D38" s="8">
        <f t="shared" si="2"/>
        <v>3</v>
      </c>
      <c r="E38" s="8">
        <f t="shared" si="3"/>
        <v>0</v>
      </c>
      <c r="F38" s="9">
        <v>2</v>
      </c>
      <c r="G38" s="9">
        <v>1</v>
      </c>
      <c r="H38" s="9"/>
      <c r="I38" s="9"/>
      <c r="J38" s="11">
        <v>1</v>
      </c>
      <c r="K38" s="11">
        <v>1</v>
      </c>
      <c r="L38" s="9"/>
      <c r="M38" s="9"/>
      <c r="N38" s="9">
        <v>1</v>
      </c>
      <c r="O38" s="9">
        <v>1</v>
      </c>
      <c r="P38" s="11"/>
      <c r="Q38" s="11"/>
      <c r="R38" s="9"/>
      <c r="S38" s="9"/>
      <c r="T38" s="9"/>
      <c r="U38" s="16"/>
      <c r="V38" s="47">
        <f t="shared" si="4"/>
        <v>7</v>
      </c>
      <c r="W38" s="47">
        <f t="shared" si="4"/>
        <v>3</v>
      </c>
      <c r="X38" s="15"/>
      <c r="Y38" s="15"/>
      <c r="Z38" s="39"/>
      <c r="AA38" s="117"/>
      <c r="AB38" s="26"/>
      <c r="AC38" s="46">
        <f t="shared" si="5"/>
        <v>0.42857142857142855</v>
      </c>
    </row>
    <row r="39" spans="1:30" ht="15.95" customHeight="1">
      <c r="A39" s="116"/>
      <c r="B39" s="24"/>
      <c r="C39" s="53" t="s">
        <v>21</v>
      </c>
      <c r="D39" s="8">
        <f t="shared" si="2"/>
        <v>163</v>
      </c>
      <c r="E39" s="8">
        <f t="shared" si="3"/>
        <v>9</v>
      </c>
      <c r="F39" s="9">
        <v>6</v>
      </c>
      <c r="G39" s="9">
        <v>1</v>
      </c>
      <c r="H39" s="9">
        <v>5</v>
      </c>
      <c r="I39" s="9"/>
      <c r="J39" s="11">
        <v>2</v>
      </c>
      <c r="K39" s="11"/>
      <c r="L39" s="9">
        <v>1</v>
      </c>
      <c r="M39" s="9"/>
      <c r="N39" s="9">
        <v>2</v>
      </c>
      <c r="O39" s="9">
        <v>1</v>
      </c>
      <c r="P39" s="11">
        <v>4</v>
      </c>
      <c r="Q39" s="11">
        <v>1</v>
      </c>
      <c r="R39" s="9"/>
      <c r="S39" s="9"/>
      <c r="T39" s="9">
        <v>1</v>
      </c>
      <c r="U39" s="16"/>
      <c r="V39" s="47">
        <f t="shared" si="4"/>
        <v>184</v>
      </c>
      <c r="W39" s="47">
        <f t="shared" si="4"/>
        <v>12</v>
      </c>
      <c r="X39" s="15"/>
      <c r="Y39" s="15"/>
      <c r="Z39" s="39"/>
      <c r="AA39" s="117"/>
      <c r="AB39" s="26"/>
      <c r="AC39" s="46">
        <f t="shared" si="5"/>
        <v>6.5217391304347824E-2</v>
      </c>
    </row>
    <row r="40" spans="1:30" ht="15.95" customHeight="1" thickBot="1">
      <c r="A40" s="116"/>
      <c r="B40" s="24"/>
      <c r="C40" s="55" t="s">
        <v>22</v>
      </c>
      <c r="D40" s="8">
        <f>(X20)</f>
        <v>19</v>
      </c>
      <c r="E40" s="8">
        <f>(Y20)</f>
        <v>2</v>
      </c>
      <c r="F40" s="11">
        <v>3</v>
      </c>
      <c r="G40" s="11"/>
      <c r="H40" s="9">
        <v>4</v>
      </c>
      <c r="I40" s="9">
        <v>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7"/>
      <c r="V40" s="47">
        <f>(D40+F40+H40+J40+L40+N40+P40+R40+T40)</f>
        <v>26</v>
      </c>
      <c r="W40" s="47">
        <f>(E40+G40+I40+K40+M40+O40+Q40+S40+U40)</f>
        <v>4</v>
      </c>
      <c r="X40" s="15"/>
      <c r="Y40" s="15"/>
      <c r="Z40" s="39"/>
      <c r="AA40" s="117"/>
      <c r="AB40" s="26"/>
      <c r="AC40" s="46">
        <f t="shared" si="5"/>
        <v>0.15384615384615385</v>
      </c>
    </row>
    <row r="41" spans="1:30" ht="15.75" thickBot="1">
      <c r="A41" s="116"/>
      <c r="B41" s="24"/>
      <c r="C41" s="31" t="s">
        <v>23</v>
      </c>
      <c r="D41" s="64">
        <f>+(D21+F21+H21+J21+L21+N21+P21+R21+T21+V21)</f>
        <v>816</v>
      </c>
      <c r="E41" s="32">
        <f>+(E21+G21+I21+K21+M21+O21+Q21+S21+U21+W21)</f>
        <v>329</v>
      </c>
      <c r="F41" s="64">
        <f>SUM(F27:F40)</f>
        <v>92</v>
      </c>
      <c r="G41" s="64">
        <f t="shared" ref="G41:W41" si="6">SUM(G27:G40)</f>
        <v>38</v>
      </c>
      <c r="H41" s="64">
        <f t="shared" si="6"/>
        <v>82</v>
      </c>
      <c r="I41" s="64">
        <f t="shared" si="6"/>
        <v>35</v>
      </c>
      <c r="J41" s="64">
        <f t="shared" si="6"/>
        <v>18</v>
      </c>
      <c r="K41" s="64">
        <f t="shared" si="6"/>
        <v>6</v>
      </c>
      <c r="L41" s="64">
        <f t="shared" si="6"/>
        <v>14</v>
      </c>
      <c r="M41" s="64">
        <f t="shared" si="6"/>
        <v>8</v>
      </c>
      <c r="N41" s="64">
        <f t="shared" si="6"/>
        <v>50</v>
      </c>
      <c r="O41" s="64">
        <f t="shared" si="6"/>
        <v>25</v>
      </c>
      <c r="P41" s="64">
        <f t="shared" si="6"/>
        <v>20</v>
      </c>
      <c r="Q41" s="64">
        <f t="shared" si="6"/>
        <v>13</v>
      </c>
      <c r="R41" s="64">
        <f t="shared" si="6"/>
        <v>5</v>
      </c>
      <c r="S41" s="64">
        <f t="shared" si="6"/>
        <v>5</v>
      </c>
      <c r="T41" s="64">
        <f t="shared" si="6"/>
        <v>11</v>
      </c>
      <c r="U41" s="64">
        <f t="shared" si="6"/>
        <v>7</v>
      </c>
      <c r="V41" s="67">
        <f t="shared" si="6"/>
        <v>1108</v>
      </c>
      <c r="W41" s="67">
        <f t="shared" si="6"/>
        <v>466</v>
      </c>
      <c r="X41" s="13"/>
      <c r="Y41" s="13"/>
      <c r="Z41" s="13"/>
      <c r="AA41" s="117"/>
      <c r="AB41" s="26"/>
      <c r="AC41" s="42"/>
    </row>
    <row r="42" spans="1:30" ht="15.75" thickBot="1">
      <c r="A42" s="116"/>
      <c r="B42" s="24"/>
      <c r="C42" s="33" t="s">
        <v>34</v>
      </c>
      <c r="D42" s="131">
        <f>+(E41/D41)</f>
        <v>0.40318627450980393</v>
      </c>
      <c r="E42" s="132"/>
      <c r="F42" s="131">
        <f>+(G41/F41)</f>
        <v>0.41304347826086957</v>
      </c>
      <c r="G42" s="132"/>
      <c r="H42" s="131">
        <f>+(I41/H41)</f>
        <v>0.42682926829268292</v>
      </c>
      <c r="I42" s="132"/>
      <c r="J42" s="131">
        <f>+(K41/J41)</f>
        <v>0.33333333333333331</v>
      </c>
      <c r="K42" s="132"/>
      <c r="L42" s="131">
        <f>+(M41/L41)</f>
        <v>0.5714285714285714</v>
      </c>
      <c r="M42" s="132"/>
      <c r="N42" s="131">
        <f>+(O41/N41)</f>
        <v>0.5</v>
      </c>
      <c r="O42" s="132"/>
      <c r="P42" s="131">
        <f>+(Q41/P41)</f>
        <v>0.65</v>
      </c>
      <c r="Q42" s="132"/>
      <c r="R42" s="131">
        <f>+(S41/R41)</f>
        <v>1</v>
      </c>
      <c r="S42" s="132"/>
      <c r="T42" s="131">
        <f>+(U41/T41)</f>
        <v>0.63636363636363635</v>
      </c>
      <c r="U42" s="132"/>
      <c r="V42" s="160">
        <f>+(W41/V41)</f>
        <v>0.42057761732851984</v>
      </c>
      <c r="W42" s="166"/>
      <c r="X42" s="13"/>
      <c r="Y42" s="13"/>
      <c r="Z42" s="13"/>
      <c r="AA42" s="117"/>
      <c r="AB42" s="26"/>
    </row>
    <row r="43" spans="1:30">
      <c r="A43" s="116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17"/>
      <c r="AB43" s="26"/>
    </row>
    <row r="44" spans="1:30">
      <c r="A44" s="116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117"/>
      <c r="AB44" s="2"/>
    </row>
    <row r="45" spans="1:30">
      <c r="A45" s="11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117"/>
      <c r="AB45" s="2"/>
    </row>
    <row r="46" spans="1:30">
      <c r="A46" s="116"/>
      <c r="AA46" s="117"/>
    </row>
    <row r="47" spans="1:30">
      <c r="A47" s="116"/>
      <c r="AA47" s="117"/>
    </row>
    <row r="48" spans="1:30">
      <c r="A48" s="81"/>
    </row>
    <row r="49" spans="1:30" s="25" customFormat="1">
      <c r="A49" s="81"/>
      <c r="AC49"/>
      <c r="AD49"/>
    </row>
    <row r="50" spans="1:30" s="25" customFormat="1">
      <c r="A50" s="81"/>
      <c r="AC50"/>
      <c r="AD50"/>
    </row>
    <row r="51" spans="1:30" s="25" customFormat="1">
      <c r="A51" s="81"/>
      <c r="AC51"/>
      <c r="AD51"/>
    </row>
    <row r="52" spans="1:30" s="25" customFormat="1">
      <c r="A52" s="81"/>
      <c r="AC52"/>
      <c r="AD52"/>
    </row>
    <row r="53" spans="1:30" s="25" customFormat="1">
      <c r="A53" s="81"/>
      <c r="AC53"/>
      <c r="AD53"/>
    </row>
    <row r="54" spans="1:30" s="25" customFormat="1">
      <c r="A54" s="81"/>
      <c r="AC54"/>
      <c r="AD54"/>
    </row>
    <row r="55" spans="1:30" s="25" customFormat="1">
      <c r="A55" s="81"/>
      <c r="AC55"/>
      <c r="AD55"/>
    </row>
    <row r="56" spans="1:30" s="25" customFormat="1">
      <c r="A56" s="81"/>
      <c r="AC56"/>
      <c r="AD56"/>
    </row>
    <row r="57" spans="1:30" s="25" customFormat="1">
      <c r="A57" s="81"/>
      <c r="AC57"/>
      <c r="AD57"/>
    </row>
    <row r="58" spans="1:30" s="25" customFormat="1">
      <c r="A58" s="81"/>
      <c r="AC58"/>
      <c r="AD58"/>
    </row>
    <row r="59" spans="1:30" s="25" customFormat="1">
      <c r="A59" s="81"/>
      <c r="AC59"/>
      <c r="AD59"/>
    </row>
    <row r="60" spans="1:30" s="25" customFormat="1">
      <c r="A60" s="81"/>
      <c r="AC60"/>
      <c r="AD60"/>
    </row>
    <row r="61" spans="1:30" s="25" customFormat="1">
      <c r="A61" s="81"/>
      <c r="AC61"/>
      <c r="AD61"/>
    </row>
    <row r="62" spans="1:30" s="25" customFormat="1">
      <c r="A62" s="81"/>
      <c r="AC62"/>
      <c r="AD62"/>
    </row>
    <row r="63" spans="1:30" s="25" customFormat="1">
      <c r="A63" s="81"/>
      <c r="AC63"/>
      <c r="AD63"/>
    </row>
    <row r="64" spans="1:30" s="25" customFormat="1">
      <c r="A64" s="81"/>
      <c r="AC64"/>
      <c r="AD64"/>
    </row>
    <row r="65" spans="1:30" s="25" customFormat="1">
      <c r="A65" s="81"/>
      <c r="AC65"/>
      <c r="AD65"/>
    </row>
    <row r="66" spans="1:30" s="25" customFormat="1">
      <c r="A66" s="81"/>
      <c r="AC66"/>
      <c r="AD66"/>
    </row>
    <row r="67" spans="1:30" s="25" customFormat="1">
      <c r="A67" s="81"/>
      <c r="AC67"/>
      <c r="AD67"/>
    </row>
    <row r="68" spans="1:30" s="25" customFormat="1">
      <c r="A68" s="81"/>
      <c r="AC68"/>
      <c r="AD68"/>
    </row>
    <row r="69" spans="1:30" s="25" customFormat="1">
      <c r="A69" s="81"/>
      <c r="AC69"/>
      <c r="AD69"/>
    </row>
    <row r="70" spans="1:30" s="25" customFormat="1">
      <c r="A70" s="81"/>
      <c r="AC70"/>
      <c r="AD70"/>
    </row>
    <row r="71" spans="1:30" s="25" customFormat="1">
      <c r="A71" s="81"/>
      <c r="AC71"/>
      <c r="AD71"/>
    </row>
    <row r="72" spans="1:30" s="25" customFormat="1">
      <c r="A72" s="81"/>
      <c r="AC72"/>
      <c r="AD72"/>
    </row>
    <row r="73" spans="1:30" s="25" customFormat="1">
      <c r="A73" s="81"/>
      <c r="AC73"/>
      <c r="AD73"/>
    </row>
    <row r="74" spans="1:30" s="25" customFormat="1">
      <c r="A74" s="81"/>
      <c r="AC74"/>
      <c r="AD74"/>
    </row>
    <row r="75" spans="1:30" s="25" customFormat="1">
      <c r="A75" s="81"/>
      <c r="AC75"/>
      <c r="AD75"/>
    </row>
    <row r="76" spans="1:30" s="25" customFormat="1">
      <c r="A76" s="81"/>
      <c r="AC76"/>
      <c r="AD76"/>
    </row>
    <row r="77" spans="1:30" s="25" customFormat="1">
      <c r="A77" s="81"/>
      <c r="AC77"/>
      <c r="AD77"/>
    </row>
    <row r="78" spans="1:30" s="25" customFormat="1">
      <c r="A78" s="81"/>
      <c r="AC78"/>
      <c r="AD78"/>
    </row>
    <row r="79" spans="1:30" s="25" customFormat="1">
      <c r="A79" s="81"/>
      <c r="AC79"/>
      <c r="AD79"/>
    </row>
    <row r="80" spans="1:30" s="25" customFormat="1">
      <c r="A80" s="81"/>
      <c r="AC80"/>
      <c r="AD80"/>
    </row>
    <row r="81" spans="1:30" s="25" customFormat="1">
      <c r="A81" s="81"/>
      <c r="AC81"/>
      <c r="AD81"/>
    </row>
    <row r="82" spans="1:30" s="25" customFormat="1">
      <c r="A82" s="81"/>
      <c r="AC82"/>
      <c r="AD82"/>
    </row>
    <row r="83" spans="1:30" s="25" customFormat="1">
      <c r="A83" s="81"/>
      <c r="AC83"/>
      <c r="AD83"/>
    </row>
    <row r="84" spans="1:30" s="25" customFormat="1">
      <c r="A84" s="81"/>
      <c r="AC84"/>
      <c r="AD84"/>
    </row>
    <row r="85" spans="1:30" s="25" customFormat="1">
      <c r="A85" s="81"/>
      <c r="AC85"/>
      <c r="AD85"/>
    </row>
    <row r="86" spans="1:30" s="25" customFormat="1">
      <c r="A86" s="81"/>
      <c r="AC86"/>
      <c r="AD86"/>
    </row>
    <row r="87" spans="1:30" s="25" customFormat="1">
      <c r="A87" s="81"/>
      <c r="AC87"/>
      <c r="AD87"/>
    </row>
    <row r="88" spans="1:30" s="25" customFormat="1">
      <c r="A88" s="81"/>
      <c r="AC88"/>
      <c r="AD88"/>
    </row>
    <row r="89" spans="1:30" s="25" customFormat="1">
      <c r="A89" s="81"/>
      <c r="AC89"/>
      <c r="AD89"/>
    </row>
  </sheetData>
  <mergeCells count="49">
    <mergeCell ref="D22:E22"/>
    <mergeCell ref="P5:Q5"/>
    <mergeCell ref="R5:S5"/>
    <mergeCell ref="R22:S22"/>
    <mergeCell ref="A1:A47"/>
    <mergeCell ref="C2:Y2"/>
    <mergeCell ref="C4:C6"/>
    <mergeCell ref="X4:Y5"/>
    <mergeCell ref="D5:E5"/>
    <mergeCell ref="F5:G5"/>
    <mergeCell ref="V24:W25"/>
    <mergeCell ref="F25:G25"/>
    <mergeCell ref="H5:I5"/>
    <mergeCell ref="J5:K5"/>
    <mergeCell ref="AA1:AA47"/>
    <mergeCell ref="T22:U22"/>
    <mergeCell ref="V22:W22"/>
    <mergeCell ref="X22:Y22"/>
    <mergeCell ref="N5:O5"/>
    <mergeCell ref="T42:U42"/>
    <mergeCell ref="T5:U5"/>
    <mergeCell ref="V5:W5"/>
    <mergeCell ref="D4:W4"/>
    <mergeCell ref="V42:W42"/>
    <mergeCell ref="T25:U25"/>
    <mergeCell ref="D42:E42"/>
    <mergeCell ref="F42:G42"/>
    <mergeCell ref="F24:U24"/>
    <mergeCell ref="R25:S25"/>
    <mergeCell ref="L22:M22"/>
    <mergeCell ref="L5:M5"/>
    <mergeCell ref="N25:O25"/>
    <mergeCell ref="P25:Q25"/>
    <mergeCell ref="J25:K25"/>
    <mergeCell ref="L25:M25"/>
    <mergeCell ref="N22:O22"/>
    <mergeCell ref="C24:C26"/>
    <mergeCell ref="D24:E25"/>
    <mergeCell ref="P42:Q42"/>
    <mergeCell ref="R42:S42"/>
    <mergeCell ref="H42:I42"/>
    <mergeCell ref="H25:I25"/>
    <mergeCell ref="F22:G22"/>
    <mergeCell ref="H22:I22"/>
    <mergeCell ref="J22:K22"/>
    <mergeCell ref="P22:Q22"/>
    <mergeCell ref="J42:K42"/>
    <mergeCell ref="N42:O42"/>
    <mergeCell ref="L42:M42"/>
  </mergeCells>
  <pageMargins left="0.70866141732283472" right="0.70866141732283472" top="0.74803149606299213" bottom="0.74803149606299213" header="0.31496062992125984" footer="0.31496062992125984"/>
  <pageSetup paperSize="268" scale="75" orientation="landscape" horizontalDpi="4294967294" verticalDpi="300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ENERO ok</vt:lpstr>
      <vt:lpstr>GRAF 1</vt:lpstr>
      <vt:lpstr> FEBRE</vt:lpstr>
      <vt:lpstr>GRAF 2</vt:lpstr>
      <vt:lpstr>MARZO</vt:lpstr>
      <vt:lpstr>GRAF 3</vt:lpstr>
      <vt:lpstr>ABRIL</vt:lpstr>
      <vt:lpstr>GRAF 4</vt:lpstr>
      <vt:lpstr>MAYO</vt:lpstr>
      <vt:lpstr>GRAF 5</vt:lpstr>
      <vt:lpstr>JUNIO</vt:lpstr>
      <vt:lpstr>GRAF 6</vt:lpstr>
      <vt:lpstr>1ER SEMESTRE</vt:lpstr>
      <vt:lpstr>GRAF 1° SEMESTRE</vt:lpstr>
      <vt:lpstr>JULIO</vt:lpstr>
      <vt:lpstr>GRAF 7</vt:lpstr>
      <vt:lpstr>AGOSTO</vt:lpstr>
      <vt:lpstr>GRAF 8</vt:lpstr>
      <vt:lpstr>SETIEMBRE</vt:lpstr>
      <vt:lpstr>GRAF 9</vt:lpstr>
      <vt:lpstr>OCTUBRE</vt:lpstr>
      <vt:lpstr>GRAF 10</vt:lpstr>
      <vt:lpstr>NOVIEMBRE</vt:lpstr>
      <vt:lpstr>GRAF 11</vt:lpstr>
      <vt:lpstr>DICIEMBRE</vt:lpstr>
      <vt:lpstr>GRAF 12</vt:lpstr>
      <vt:lpstr>2DO SEMESTRE</vt:lpstr>
      <vt:lpstr>GRAF 13</vt:lpstr>
      <vt:lpstr>ANUAL</vt:lpstr>
      <vt:lpstr>GRAF 14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</dc:creator>
  <cp:lastModifiedBy>Dpto. Anticorrupcion</cp:lastModifiedBy>
  <cp:lastPrinted>2020-08-14T15:25:39Z</cp:lastPrinted>
  <dcterms:created xsi:type="dcterms:W3CDTF">2007-02-07T09:24:15Z</dcterms:created>
  <dcterms:modified xsi:type="dcterms:W3CDTF">2020-10-12T15:30:57Z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9cc750be-d0ec-4b09-8316-bc59932a619b</vt:lpwstr>
  </property>
</Properties>
</file>