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725" windowWidth="12120" windowHeight="7380" firstSheet="21" activeTab="24"/>
  </bookViews>
  <sheets>
    <sheet name="ENERO" sheetId="1" r:id="rId1"/>
    <sheet name="GRAF 1" sheetId="2" r:id="rId2"/>
    <sheet name="GRAF 2" sheetId="3" r:id="rId3"/>
    <sheet name="FEBRERO" sheetId="4" r:id="rId4"/>
    <sheet name="MARZO" sheetId="5" r:id="rId5"/>
    <sheet name="GRAF 3" sheetId="6" r:id="rId6"/>
    <sheet name="ABRIL" sheetId="7" r:id="rId7"/>
    <sheet name="GRAF 4" sheetId="8" r:id="rId8"/>
    <sheet name="MAYO" sheetId="9" r:id="rId9"/>
    <sheet name="GRAF 5" sheetId="10" r:id="rId10"/>
    <sheet name="JUNIO" sheetId="11" r:id="rId11"/>
    <sheet name="Hoja1" sheetId="12" r:id="rId12"/>
    <sheet name="GRAF 6" sheetId="13" r:id="rId13"/>
    <sheet name="JULIO" sheetId="14" r:id="rId14"/>
    <sheet name="GRAF 7" sheetId="15" r:id="rId15"/>
    <sheet name="AGOSTO" sheetId="16" r:id="rId16"/>
    <sheet name="GRAF 8" sheetId="17" r:id="rId17"/>
    <sheet name="SEPT." sheetId="18" r:id="rId18"/>
    <sheet name="GRAF 9" sheetId="19" r:id="rId19"/>
    <sheet name="OCTUBRE" sheetId="20" r:id="rId20"/>
    <sheet name="GRAF 10" sheetId="21" r:id="rId21"/>
    <sheet name="NOVIEMBRE" sheetId="22" r:id="rId22"/>
    <sheet name="GRAF 11" sheetId="23" r:id="rId23"/>
    <sheet name="DICIEMBRE" sheetId="24" r:id="rId24"/>
    <sheet name="GRAF 12" sheetId="25" r:id="rId25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<sst xmlns="http://schemas.openxmlformats.org/spreadsheetml/2006/main" count="1512" uniqueCount="80">
  <si>
    <t>Zona I</t>
  </si>
  <si>
    <t>Zona II</t>
  </si>
  <si>
    <t>Zona III</t>
  </si>
  <si>
    <t>HECHOS PUNIBLES</t>
  </si>
  <si>
    <t>Metrop.</t>
  </si>
  <si>
    <t>Central</t>
  </si>
  <si>
    <t>Cordillera</t>
  </si>
  <si>
    <t>Concepcion</t>
  </si>
  <si>
    <t>Amambay</t>
  </si>
  <si>
    <t>Alto Py.</t>
  </si>
  <si>
    <t>San Pedro</t>
  </si>
  <si>
    <t>Caaguazu</t>
  </si>
  <si>
    <t>Guaira</t>
  </si>
  <si>
    <t>Caazapa</t>
  </si>
  <si>
    <t>ABIGEATO</t>
  </si>
  <si>
    <t>COACCION SEXUAL</t>
  </si>
  <si>
    <t>HURTO</t>
  </si>
  <si>
    <t>HURTO AGRAVADO</t>
  </si>
  <si>
    <t xml:space="preserve">HOMICIDIO CULPOSO  EN ACC DE TTO. </t>
  </si>
  <si>
    <t>LESION CULPOSA EN ACC. DE TTO.</t>
  </si>
  <si>
    <t xml:space="preserve">LESION     </t>
  </si>
  <si>
    <t xml:space="preserve">ROBO DE OBJETOS </t>
  </si>
  <si>
    <t>ROBO AGRAVADO DE OBJETOS</t>
  </si>
  <si>
    <t>ROBO DE VEHICULOS</t>
  </si>
  <si>
    <t>ROBO AGRAVADO DE VEHICULOS</t>
  </si>
  <si>
    <t>ROBO DE MOTOCICLETAS</t>
  </si>
  <si>
    <t>ROBO AGRAVADO DE MOTOCICLETAS</t>
  </si>
  <si>
    <t>TOTAL</t>
  </si>
  <si>
    <t>Zona IV</t>
  </si>
  <si>
    <t>Zona V</t>
  </si>
  <si>
    <t>Itapua</t>
  </si>
  <si>
    <t>Alto Paraná</t>
  </si>
  <si>
    <t>Canindeyú</t>
  </si>
  <si>
    <t>Misiones</t>
  </si>
  <si>
    <t>Paraguari</t>
  </si>
  <si>
    <t>Ñeembucu</t>
  </si>
  <si>
    <t>Boqueron</t>
  </si>
  <si>
    <t>Pte Hayes</t>
  </si>
  <si>
    <t>D</t>
  </si>
  <si>
    <t>A</t>
  </si>
  <si>
    <t>PORCENTAJE DE ACLARADOS</t>
  </si>
  <si>
    <t>FUENTE: ELABORADO EN EL DPTO. DE ESTADISTICA EN BASE A DATOS PROPORCIONADOS POR LA DIRECCION GENERAL. DE ORDEN Y SEGURIDAD.</t>
  </si>
  <si>
    <t>SUB TOTAL</t>
  </si>
  <si>
    <t>TRANSPORTE</t>
  </si>
  <si>
    <t>ZONA VI</t>
  </si>
  <si>
    <t xml:space="preserve">HOMICIDIO DOLOSO </t>
  </si>
  <si>
    <t>LESION  EN ACC. DE TTO.</t>
  </si>
  <si>
    <t xml:space="preserve">HOMICIDIO  EN ACC DE TTO. </t>
  </si>
  <si>
    <t>ROBO AGRAV. DE OBJETOS</t>
  </si>
  <si>
    <t>ROBO AGRAV. DE VEHICULOS</t>
  </si>
  <si>
    <t>ROBO AGRAV. DE MOTOCICLETAS</t>
  </si>
  <si>
    <r>
      <t xml:space="preserve">      </t>
    </r>
    <r>
      <rPr>
        <b/>
        <sz val="10"/>
        <rFont val="Arial"/>
        <family val="2"/>
      </rPr>
      <t xml:space="preserve">         POLICIA NACIONAL - DPTO. DE ESTADISTICA                                                                   </t>
    </r>
  </si>
  <si>
    <t xml:space="preserve">                                                            POLICIA NACIONAL - DPTO. DE ESTADISTICA                                                                   </t>
  </si>
  <si>
    <t>DENUNCIADOS</t>
  </si>
  <si>
    <r>
      <t xml:space="preserve">      </t>
    </r>
    <r>
      <rPr>
        <b/>
        <sz val="12"/>
        <rFont val="Cambria"/>
        <family val="1"/>
      </rPr>
      <t xml:space="preserve">                                INFORME        ESTADISTICO      MENSUAL                                                                                4                </t>
    </r>
  </si>
  <si>
    <r>
      <t xml:space="preserve">      </t>
    </r>
    <r>
      <rPr>
        <b/>
        <sz val="10"/>
        <rFont val="Arial"/>
        <family val="2"/>
      </rPr>
      <t xml:space="preserve">                                INFORME        ESTADISTICO      MENSUAL                                                 3                </t>
    </r>
  </si>
  <si>
    <t>HECHOS PUNIBLES MAS RESALTANTES,DENUNCIADOS Y ACLARADOS EN TODO EL PAÍS POR ZONAS POLICIALES.  ENERO 2016</t>
  </si>
  <si>
    <t>HECHOS PUNIBLES MAS RESALTANTES, DENUNCIADOS  EN TODO EL PAÍS.   ENERO  2016</t>
  </si>
  <si>
    <t>HECHOS PUNIBLES MAS RESALTANTES, DENUNCIADOS  EN TODO EL PAÍS.   FEBRERO  2016</t>
  </si>
  <si>
    <t>HECHOS PUNIBLES MAS RESALTANTES,DENUNCIADOS Y ACLARADOS EN TODO EL PAÍS POR ZONAS POLICIALES.  FEBRERO 2016</t>
  </si>
  <si>
    <t>HECHOS PUNIBLES MAS RESALTANTES, DENUNCIADOS  EN TODO EL PAÍS.   MARZO  2016</t>
  </si>
  <si>
    <t>HECHOS PUNIBLES MAS RESALTANTES,DENUNCIADOS Y ACLARADOS EN TODO EL PAÍS POR ZONAS POLICIALES. MARZO 2016</t>
  </si>
  <si>
    <t>HECHOS PUNIBLES MAS RESALTANTES,DENUNCIADOS Y ACLARADOS EN TODO EL PAÍS POR ZONAS POLICIALES. ABRIL 2016</t>
  </si>
  <si>
    <t>HECHOS PUNIBLES MAS RESALTANTES, DENUNCIADOS  EN TODO EL PAÍS.   ABRIL  2016</t>
  </si>
  <si>
    <t>HECHOS PUNIBLES MAS RESALTANTES,DENUNCIADOS Y ACLARADOS EN TODO EL PAÍS POR ZONAS POLICIALES.  MAYO 2016</t>
  </si>
  <si>
    <t>HECHOS PUNIBLES MAS RESALTANTES, DENUNCIADOS  EN TODO EL PAÍS.   MAYO  2016</t>
  </si>
  <si>
    <t>HECHOS PUNIBLES MAS RESALTANTES, DENUNCIADOS  EN TODO EL PAÍS.   JUNIO  2016</t>
  </si>
  <si>
    <t>HECHOS PUNIBLES MAS RESALTANTES,DENUNCIADOS Y ACLARADOS EN TODO EL PAÍS POR ZONAS POLICIALES.  JUNIO 2016</t>
  </si>
  <si>
    <t>HECHOS PUNIBLES MAS RESALTANTES,DENUNCIADOS Y ACLARADOS EN TODO EL PAÍS POR ZONAS POLICIALES.  JULIO 2016</t>
  </si>
  <si>
    <t>HECHOS PUNIBLES MAS RESALTANTES, DENUNCIADOS  EN TODO EL PAÍS.   JULIO  2016</t>
  </si>
  <si>
    <t>HECHOS PUNIBLES MAS RESALTANTES,DENUNCIADOS Y ACLARADOS EN TODO EL PAÍS POR ZONAS POLICIALES.  AGOSTO 2016</t>
  </si>
  <si>
    <t>HECHOS PUNIBLES MAS RESALTANTES, DENUNCIADOS  EN TODO EL PAÍS.   AGOSTO  2016</t>
  </si>
  <si>
    <t>HECHOS PUNIBLES MAS RESALTANTES,DENUNCIADOS Y ACLARADOS EN TODO EL PAÍS POR ZONAS POLICIALES.  SEPTIEMBRE 2016</t>
  </si>
  <si>
    <t>HECHOS PUNIBLES MAS RESALTANTES, DENUNCIADOS  EN TODO EL PAÍS.   SEPTIEMBRE  2016</t>
  </si>
  <si>
    <t>HECHOS PUNIBLES MAS RESALTANTES, DENUNCIADOS  EN TODO EL PAÍS.   OCTUBRE  2016</t>
  </si>
  <si>
    <t>HECHOS PUNIBLES MAS RESALTANTES, DENUNCIADOS  EN TODO EL PAÍS.   NOVIEMBRE  2016</t>
  </si>
  <si>
    <t>HECHOS PUNIBLES MAS RESALTANTES,DENUNCIADOS Y ACLARADOS EN TODO EL PAÍS POR ZONAS POLICIALES.  OCTUBRE 2016</t>
  </si>
  <si>
    <t>HECHOS PUNIBLES MAS RESALTANTES,DENUNCIADOS Y ACLARADOS EN TODO EL PAÍS POR ZONAS POLICIALES.  N0VIEMBRE 2016</t>
  </si>
  <si>
    <t>HECHOS PUNIBLES MAS RESALTANTES,DENUNCIADOS Y ACLARADOS EN TODO EL PAÍS POR ZONAS POLICIALES.  DICIEMBRE 2016</t>
  </si>
  <si>
    <t>HECHOS PUNIBLES MAS RESALTANTES, DENUNCIADOS  EN TODO EL PAÍS.   DICIEMBRE  2016</t>
  </si>
</sst>
</file>

<file path=xl/styles.xml><?xml version="1.0" encoding="utf-8"?>
<styleSheet xmlns="http://schemas.openxmlformats.org/spreadsheetml/2006/main">
  <numFmts count="43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* #,##0_ ;_ * \-#,##0_ ;_ * &quot;-&quot;_ ;_ @_ "/>
    <numFmt numFmtId="186" formatCode="_ &quot;Gs&quot;\ * #,##0.00_ ;_ &quot;Gs&quot;\ * \-#,##0.00_ ;_ &quot;Gs&quot;\ * &quot;-&quot;??_ ;_ @_ "/>
    <numFmt numFmtId="187" formatCode="_ * #,##0.00_ ;_ * \-#,##0.00_ ;_ * &quot;-&quot;??_ ;_ @_ "/>
    <numFmt numFmtId="188" formatCode="[$-C0A]dddd\,\ dd&quot; de &quot;mmmm&quot; de &quot;yyyy"/>
    <numFmt numFmtId="189" formatCode="[$-C0A]mmmm\-yy;@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?/?"/>
    <numFmt numFmtId="197" formatCode="#\ ?/4"/>
    <numFmt numFmtId="198" formatCode="#,##0\ _€;[Red]#,##0\ _€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mbria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rgb="FF333333"/>
      </right>
      <top>
        <color rgb="FF000000"/>
      </top>
      <bottom style="medium"/>
    </border>
    <border>
      <left style="thin">
        <color rgb="FF333333"/>
      </left>
      <right style="medium"/>
      <top>
        <color rgb="FF000000"/>
      </top>
      <bottom style="medium"/>
    </border>
    <border>
      <left style="medium"/>
      <right style="thin">
        <color rgb="FF333333"/>
      </right>
      <top style="medium"/>
      <bottom style="medium"/>
    </border>
    <border>
      <left style="thin">
        <color rgb="FF333333"/>
      </left>
      <right style="medium"/>
      <top style="medium"/>
      <bottom style="medium"/>
    </border>
    <border>
      <left>
        <color rgb="FF000000"/>
      </left>
      <right style="thin">
        <color rgb="FF333333"/>
      </right>
      <top style="medium"/>
      <bottom style="medium"/>
    </border>
    <border>
      <left style="thin">
        <color rgb="FF333333"/>
      </left>
      <right style="thin">
        <color rgb="FF33333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179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9" fontId="4" fillId="0" borderId="0" xfId="54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9" fontId="0" fillId="0" borderId="0" xfId="54" applyFont="1" applyAlignment="1">
      <alignment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9" fontId="0" fillId="0" borderId="0" xfId="54" applyFont="1" applyAlignment="1">
      <alignment/>
    </xf>
    <xf numFmtId="0" fontId="8" fillId="35" borderId="28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7" borderId="30" xfId="0" applyFont="1" applyFill="1" applyBorder="1" applyAlignment="1">
      <alignment/>
    </xf>
    <xf numFmtId="0" fontId="7" fillId="37" borderId="15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0" fillId="37" borderId="22" xfId="0" applyFont="1" applyFill="1" applyBorder="1" applyAlignment="1">
      <alignment/>
    </xf>
    <xf numFmtId="0" fontId="7" fillId="37" borderId="16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190" fontId="0" fillId="0" borderId="0" xfId="0" applyNumberFormat="1" applyAlignment="1">
      <alignment/>
    </xf>
    <xf numFmtId="0" fontId="7" fillId="37" borderId="1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9" fontId="8" fillId="34" borderId="25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90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180"/>
    </xf>
    <xf numFmtId="0" fontId="0" fillId="0" borderId="0" xfId="0" applyFont="1" applyAlignment="1">
      <alignment horizontal="center" vertical="center" textRotation="180"/>
    </xf>
    <xf numFmtId="0" fontId="2" fillId="0" borderId="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textRotation="180"/>
    </xf>
    <xf numFmtId="0" fontId="0" fillId="0" borderId="0" xfId="0" applyFont="1" applyAlignment="1">
      <alignment horizontal="center" vertical="top" textRotation="180"/>
    </xf>
    <xf numFmtId="9" fontId="8" fillId="34" borderId="29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"/>
          <c:y val="0.08825"/>
          <c:w val="0.978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1'!$T$7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1'!$S$8:$S$21</c:f>
              <c:strCache/>
            </c:strRef>
          </c:cat>
          <c:val>
            <c:numRef>
              <c:f>'GRAF 1'!$T$8:$T$21</c:f>
              <c:numCache/>
            </c:numRef>
          </c:val>
          <c:shape val="box"/>
        </c:ser>
        <c:shape val="box"/>
        <c:axId val="32835557"/>
        <c:axId val="27084558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delete val="1"/>
        <c:majorTickMark val="out"/>
        <c:minorTickMark val="none"/>
        <c:tickLblPos val="nextTo"/>
        <c:crossAx val="328355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8"/>
          <c:w val="0.978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10'!$T$7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10'!$S$8:$S$21</c:f>
              <c:strCache/>
            </c:strRef>
          </c:cat>
          <c:val>
            <c:numRef>
              <c:f>'GRAF 10'!$T$8:$T$21</c:f>
              <c:numCache/>
            </c:numRef>
          </c:val>
          <c:shape val="box"/>
        </c:ser>
        <c:shape val="box"/>
        <c:axId val="38652111"/>
        <c:axId val="12324680"/>
      </c:bar3D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delete val="1"/>
        <c:majorTickMark val="out"/>
        <c:minorTickMark val="none"/>
        <c:tickLblPos val="nextTo"/>
        <c:crossAx val="386521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765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"/>
          <c:y val="0.06575"/>
          <c:w val="0.978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11'!$T$7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11'!$S$8:$S$21</c:f>
              <c:strCache/>
            </c:strRef>
          </c:cat>
          <c:val>
            <c:numRef>
              <c:f>'GRAF 11'!$T$8:$T$21</c:f>
              <c:numCache/>
            </c:numRef>
          </c:val>
          <c:shape val="box"/>
        </c:ser>
        <c:ser>
          <c:idx val="1"/>
          <c:order val="1"/>
          <c:tx>
            <c:strRef>
              <c:f>'GRAF 11'!$U$7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11'!$S$8:$S$21</c:f>
              <c:strCache/>
            </c:strRef>
          </c:cat>
          <c:val>
            <c:numRef>
              <c:f>'GRAF 11'!$U$8:$U$21</c:f>
              <c:numCache/>
            </c:numRef>
          </c:val>
          <c:shape val="box"/>
        </c:ser>
        <c:shape val="box"/>
        <c:axId val="43813257"/>
        <c:axId val="58774994"/>
      </c:bar3D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delete val="1"/>
        <c:majorTickMark val="out"/>
        <c:minorTickMark val="none"/>
        <c:tickLblPos val="nextTo"/>
        <c:crossAx val="438132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5"/>
          <c:y val="0.00525"/>
          <c:w val="0.107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075"/>
          <c:w val="0.9785"/>
          <c:h val="0.8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12'!$T$7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12'!$S$9:$S$21</c:f>
              <c:strCache/>
            </c:strRef>
          </c:cat>
          <c:val>
            <c:numRef>
              <c:f>'GRAF 12'!$T$9:$T$21</c:f>
              <c:numCache/>
            </c:numRef>
          </c:val>
          <c:shape val="box"/>
        </c:ser>
        <c:shape val="box"/>
        <c:axId val="59212899"/>
        <c:axId val="63154044"/>
      </c:bar3D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delete val="1"/>
        <c:majorTickMark val="out"/>
        <c:minorTickMark val="none"/>
        <c:tickLblPos val="nextTo"/>
        <c:crossAx val="592128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59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"/>
          <c:y val="0.06575"/>
          <c:w val="0.978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2'!$T$7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2'!$S$8:$S$21</c:f>
              <c:strCache/>
            </c:strRef>
          </c:cat>
          <c:val>
            <c:numRef>
              <c:f>'GRAF 2'!$T$8:$T$21</c:f>
              <c:numCache/>
            </c:numRef>
          </c:val>
          <c:shape val="box"/>
        </c:ser>
        <c:ser>
          <c:idx val="1"/>
          <c:order val="1"/>
          <c:tx>
            <c:strRef>
              <c:f>'GRAF 2'!$U$7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2'!$S$8:$S$21</c:f>
              <c:strCache/>
            </c:strRef>
          </c:cat>
          <c:val>
            <c:numRef>
              <c:f>'GRAF 2'!$U$8:$U$21</c:f>
              <c:numCache/>
            </c:numRef>
          </c:val>
          <c:shape val="box"/>
        </c:ser>
        <c:shape val="box"/>
        <c:axId val="42434431"/>
        <c:axId val="46365560"/>
      </c:bar3D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</c:scaling>
        <c:axPos val="l"/>
        <c:delete val="1"/>
        <c:majorTickMark val="out"/>
        <c:minorTickMark val="none"/>
        <c:tickLblPos val="nextTo"/>
        <c:crossAx val="424344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5"/>
          <c:y val="0.00525"/>
          <c:w val="0.107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8"/>
          <c:w val="0.978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3'!$T$7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3'!$S$8:$S$21</c:f>
              <c:strCache/>
            </c:strRef>
          </c:cat>
          <c:val>
            <c:numRef>
              <c:f>'GRAF 3'!$T$8:$T$21</c:f>
              <c:numCache/>
            </c:numRef>
          </c:val>
          <c:shape val="box"/>
        </c:ser>
        <c:shape val="box"/>
        <c:axId val="14636857"/>
        <c:axId val="64622850"/>
      </c:bar3D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</c:scaling>
        <c:axPos val="l"/>
        <c:delete val="1"/>
        <c:majorTickMark val="out"/>
        <c:minorTickMark val="none"/>
        <c:tickLblPos val="nextTo"/>
        <c:crossAx val="1463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765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8"/>
          <c:w val="0.978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4'!$T$7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4'!$S$8:$S$21</c:f>
              <c:strCache/>
            </c:strRef>
          </c:cat>
          <c:val>
            <c:numRef>
              <c:f>'GRAF 4'!$T$8:$T$21</c:f>
              <c:numCache/>
            </c:numRef>
          </c:val>
          <c:shape val="box"/>
        </c:ser>
        <c:shape val="box"/>
        <c:axId val="44734739"/>
        <c:axId val="67068332"/>
      </c:bar3D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delete val="1"/>
        <c:majorTickMark val="out"/>
        <c:minorTickMark val="none"/>
        <c:tickLblPos val="nextTo"/>
        <c:crossAx val="4473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765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8"/>
          <c:w val="0.978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5'!$T$7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5'!$S$8:$S$21</c:f>
              <c:strCache/>
            </c:strRef>
          </c:cat>
          <c:val>
            <c:numRef>
              <c:f>'GRAF 5'!$T$8:$T$21</c:f>
              <c:numCache/>
            </c:numRef>
          </c:val>
          <c:shape val="box"/>
        </c:ser>
        <c:shape val="box"/>
        <c:axId val="66744077"/>
        <c:axId val="63825782"/>
      </c:bar3D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</c:scaling>
        <c:axPos val="l"/>
        <c:delete val="1"/>
        <c:majorTickMark val="out"/>
        <c:minorTickMark val="none"/>
        <c:tickLblPos val="nextTo"/>
        <c:crossAx val="6674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765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8"/>
          <c:w val="0.978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6'!$T$7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6'!$S$8:$S$21</c:f>
              <c:strCache/>
            </c:strRef>
          </c:cat>
          <c:val>
            <c:numRef>
              <c:f>'GRAF 6'!$T$8:$T$21</c:f>
              <c:numCache/>
            </c:numRef>
          </c:val>
          <c:shape val="box"/>
        </c:ser>
        <c:shape val="box"/>
        <c:axId val="37561127"/>
        <c:axId val="2505824"/>
      </c:bar3D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</c:scaling>
        <c:axPos val="l"/>
        <c:delete val="1"/>
        <c:majorTickMark val="out"/>
        <c:minorTickMark val="none"/>
        <c:tickLblPos val="nextTo"/>
        <c:crossAx val="375611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765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8"/>
          <c:w val="0.978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7'!$T$7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7'!$S$8:$S$21</c:f>
              <c:strCache/>
            </c:strRef>
          </c:cat>
          <c:val>
            <c:numRef>
              <c:f>'GRAF 7'!$T$8:$T$21</c:f>
              <c:numCache/>
            </c:numRef>
          </c:val>
          <c:shape val="box"/>
        </c:ser>
        <c:shape val="box"/>
        <c:axId val="22552417"/>
        <c:axId val="1645162"/>
      </c:bar3D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delete val="1"/>
        <c:majorTickMark val="out"/>
        <c:minorTickMark val="none"/>
        <c:tickLblPos val="nextTo"/>
        <c:crossAx val="225524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765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8"/>
          <c:w val="0.978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8'!$T$7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8'!$S$8:$S$21</c:f>
              <c:strCache/>
            </c:strRef>
          </c:cat>
          <c:val>
            <c:numRef>
              <c:f>'GRAF 8'!$T$8:$T$21</c:f>
              <c:numCache/>
            </c:numRef>
          </c:val>
          <c:shape val="box"/>
        </c:ser>
        <c:shape val="box"/>
        <c:axId val="14806459"/>
        <c:axId val="66149268"/>
      </c:bar3D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delete val="1"/>
        <c:majorTickMark val="out"/>
        <c:minorTickMark val="none"/>
        <c:tickLblPos val="nextTo"/>
        <c:crossAx val="1480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765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075"/>
          <c:w val="0.9785"/>
          <c:h val="0.8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9'!$T$7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9'!$S$8:$S$21</c:f>
              <c:strCache/>
            </c:strRef>
          </c:cat>
          <c:val>
            <c:numRef>
              <c:f>'GRAF 9'!$T$8:$T$21</c:f>
              <c:numCache/>
            </c:numRef>
          </c:val>
          <c:shape val="box"/>
        </c:ser>
        <c:shape val="box"/>
        <c:axId val="58472501"/>
        <c:axId val="56490462"/>
      </c:bar3D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225"/>
          <c:y val="0.059"/>
          <c:w val="0.093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zoomScale="90" zoomScaleNormal="90" zoomScalePageLayoutView="0" workbookViewId="0" topLeftCell="A1">
      <selection activeCell="F17" sqref="F17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56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19" t="s">
        <v>8</v>
      </c>
      <c r="M9" s="120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49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1</v>
      </c>
      <c r="E11" s="11"/>
      <c r="F11" s="11">
        <v>2</v>
      </c>
      <c r="G11" s="11">
        <v>1</v>
      </c>
      <c r="H11" s="11"/>
      <c r="I11" s="11"/>
      <c r="J11" s="11">
        <v>6</v>
      </c>
      <c r="K11" s="11">
        <v>1</v>
      </c>
      <c r="L11" s="11">
        <v>1</v>
      </c>
      <c r="M11" s="11"/>
      <c r="N11" s="11">
        <v>3</v>
      </c>
      <c r="O11" s="11"/>
      <c r="P11" s="11">
        <v>2</v>
      </c>
      <c r="Q11" s="11"/>
      <c r="R11" s="11">
        <v>4</v>
      </c>
      <c r="S11" s="11">
        <v>2</v>
      </c>
      <c r="T11" s="11">
        <v>1</v>
      </c>
      <c r="U11" s="11"/>
      <c r="V11" s="11">
        <v>1</v>
      </c>
      <c r="W11" s="11"/>
      <c r="X11" s="12">
        <f>(D11+F11+H11+J11+L11+N11+P11+R11+T11+V11)</f>
        <v>21</v>
      </c>
      <c r="Y11" s="12">
        <f>(E11+G11+I11+K11+M11+O11+Q11+S11+U11+W11)</f>
        <v>4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8</v>
      </c>
      <c r="E12" s="13">
        <v>3</v>
      </c>
      <c r="F12" s="13">
        <v>16</v>
      </c>
      <c r="G12" s="13">
        <v>11</v>
      </c>
      <c r="H12" s="13">
        <v>2</v>
      </c>
      <c r="I12" s="13">
        <v>1</v>
      </c>
      <c r="J12" s="13">
        <v>3</v>
      </c>
      <c r="K12" s="13">
        <v>1</v>
      </c>
      <c r="L12" s="13">
        <v>4</v>
      </c>
      <c r="M12" s="13">
        <v>4</v>
      </c>
      <c r="N12" s="13"/>
      <c r="O12" s="13"/>
      <c r="P12" s="13">
        <v>6</v>
      </c>
      <c r="Q12" s="13">
        <v>4</v>
      </c>
      <c r="R12" s="13">
        <v>2</v>
      </c>
      <c r="S12" s="13">
        <v>2</v>
      </c>
      <c r="T12" s="13"/>
      <c r="U12" s="13"/>
      <c r="V12" s="13"/>
      <c r="W12" s="13"/>
      <c r="X12" s="12">
        <f aca="true" t="shared" si="0" ref="X12:X24">(D12+F12+H12+J12+L12+N12+P12+R12+T12+V12)</f>
        <v>41</v>
      </c>
      <c r="Y12" s="12">
        <f aca="true" t="shared" si="1" ref="Y12:Y24">(E12+G12+I12+K12+M12+O12+Q12+S12+U12+W12)</f>
        <v>26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27</v>
      </c>
      <c r="E13" s="13">
        <v>17</v>
      </c>
      <c r="F13" s="13">
        <v>43</v>
      </c>
      <c r="G13" s="13">
        <v>30</v>
      </c>
      <c r="H13" s="13">
        <v>4</v>
      </c>
      <c r="I13" s="13">
        <v>4</v>
      </c>
      <c r="J13" s="13">
        <v>2</v>
      </c>
      <c r="K13" s="13">
        <v>1</v>
      </c>
      <c r="L13" s="13">
        <v>4</v>
      </c>
      <c r="M13" s="13">
        <v>1</v>
      </c>
      <c r="N13" s="13"/>
      <c r="O13" s="13"/>
      <c r="P13" s="13">
        <v>7</v>
      </c>
      <c r="Q13" s="13">
        <v>3</v>
      </c>
      <c r="R13" s="13">
        <v>12</v>
      </c>
      <c r="S13" s="13">
        <v>5</v>
      </c>
      <c r="T13" s="13">
        <v>7</v>
      </c>
      <c r="U13" s="13">
        <v>1</v>
      </c>
      <c r="V13" s="13">
        <v>2</v>
      </c>
      <c r="W13" s="13">
        <v>1</v>
      </c>
      <c r="X13" s="12">
        <f t="shared" si="0"/>
        <v>108</v>
      </c>
      <c r="Y13" s="12">
        <f t="shared" si="1"/>
        <v>63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24</v>
      </c>
      <c r="E14" s="13">
        <v>2</v>
      </c>
      <c r="F14" s="13">
        <v>14</v>
      </c>
      <c r="G14" s="13">
        <v>5</v>
      </c>
      <c r="H14" s="13">
        <v>3</v>
      </c>
      <c r="I14" s="13"/>
      <c r="J14" s="13"/>
      <c r="K14" s="13"/>
      <c r="L14" s="13">
        <v>2</v>
      </c>
      <c r="M14" s="13">
        <v>1</v>
      </c>
      <c r="N14" s="13"/>
      <c r="O14" s="13"/>
      <c r="P14" s="13">
        <v>2</v>
      </c>
      <c r="Q14" s="13"/>
      <c r="R14" s="13">
        <v>6</v>
      </c>
      <c r="S14" s="13">
        <v>2</v>
      </c>
      <c r="T14" s="13">
        <v>1</v>
      </c>
      <c r="U14" s="13">
        <v>1</v>
      </c>
      <c r="V14" s="13">
        <v>2</v>
      </c>
      <c r="W14" s="13">
        <v>1</v>
      </c>
      <c r="X14" s="12">
        <f t="shared" si="0"/>
        <v>54</v>
      </c>
      <c r="Y14" s="12">
        <f t="shared" si="1"/>
        <v>12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5</v>
      </c>
      <c r="E15" s="13">
        <v>5</v>
      </c>
      <c r="F15" s="13">
        <v>14</v>
      </c>
      <c r="G15" s="13">
        <v>13</v>
      </c>
      <c r="H15" s="13">
        <v>7</v>
      </c>
      <c r="I15" s="13">
        <v>6</v>
      </c>
      <c r="J15" s="13">
        <v>3</v>
      </c>
      <c r="K15" s="13">
        <v>3</v>
      </c>
      <c r="L15" s="13">
        <v>1</v>
      </c>
      <c r="M15" s="13">
        <v>1</v>
      </c>
      <c r="N15" s="13"/>
      <c r="O15" s="13"/>
      <c r="P15" s="13">
        <v>5</v>
      </c>
      <c r="Q15" s="13">
        <v>5</v>
      </c>
      <c r="R15" s="13">
        <v>6</v>
      </c>
      <c r="S15" s="13">
        <v>5</v>
      </c>
      <c r="T15" s="13">
        <v>2</v>
      </c>
      <c r="U15" s="13">
        <v>2</v>
      </c>
      <c r="V15" s="13"/>
      <c r="W15" s="13"/>
      <c r="X15" s="12">
        <f t="shared" si="0"/>
        <v>43</v>
      </c>
      <c r="Y15" s="12">
        <f t="shared" si="1"/>
        <v>40</v>
      </c>
      <c r="Z15" s="2"/>
      <c r="AA15" s="122"/>
      <c r="AB15" s="29"/>
    </row>
    <row r="16" spans="1:28" ht="14.25">
      <c r="A16" s="121"/>
      <c r="B16" s="27"/>
      <c r="C16" s="25" t="s">
        <v>45</v>
      </c>
      <c r="D16" s="14">
        <v>1</v>
      </c>
      <c r="E16" s="13">
        <v>1</v>
      </c>
      <c r="F16" s="13">
        <v>6</v>
      </c>
      <c r="G16" s="13">
        <v>2</v>
      </c>
      <c r="H16" s="13"/>
      <c r="I16" s="13"/>
      <c r="J16" s="13">
        <v>3</v>
      </c>
      <c r="K16" s="13">
        <v>2</v>
      </c>
      <c r="L16" s="13">
        <v>10</v>
      </c>
      <c r="M16" s="13">
        <v>1</v>
      </c>
      <c r="N16" s="13">
        <v>2</v>
      </c>
      <c r="O16" s="13">
        <v>2</v>
      </c>
      <c r="P16" s="13">
        <v>3</v>
      </c>
      <c r="Q16" s="13">
        <v>2</v>
      </c>
      <c r="R16" s="13">
        <v>2</v>
      </c>
      <c r="S16" s="13"/>
      <c r="T16" s="13">
        <v>1</v>
      </c>
      <c r="U16" s="13">
        <v>1</v>
      </c>
      <c r="V16" s="13"/>
      <c r="W16" s="13"/>
      <c r="X16" s="12">
        <f t="shared" si="0"/>
        <v>28</v>
      </c>
      <c r="Y16" s="12">
        <f t="shared" si="1"/>
        <v>11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35</v>
      </c>
      <c r="E17" s="13">
        <v>32</v>
      </c>
      <c r="F17" s="13">
        <v>67</v>
      </c>
      <c r="G17" s="13">
        <v>60</v>
      </c>
      <c r="H17" s="13">
        <v>17</v>
      </c>
      <c r="I17" s="13">
        <v>17</v>
      </c>
      <c r="J17" s="13">
        <v>11</v>
      </c>
      <c r="K17" s="13">
        <v>11</v>
      </c>
      <c r="L17" s="13">
        <v>16</v>
      </c>
      <c r="M17" s="13">
        <v>11</v>
      </c>
      <c r="N17" s="13">
        <v>1</v>
      </c>
      <c r="O17" s="13">
        <v>1</v>
      </c>
      <c r="P17" s="13">
        <v>18</v>
      </c>
      <c r="Q17" s="13">
        <v>17</v>
      </c>
      <c r="R17" s="13">
        <v>16</v>
      </c>
      <c r="S17" s="13">
        <v>15</v>
      </c>
      <c r="T17" s="13">
        <v>12</v>
      </c>
      <c r="U17" s="13">
        <v>12</v>
      </c>
      <c r="V17" s="13">
        <v>5</v>
      </c>
      <c r="W17" s="13">
        <v>5</v>
      </c>
      <c r="X17" s="12">
        <f t="shared" si="0"/>
        <v>198</v>
      </c>
      <c r="Y17" s="12">
        <f t="shared" si="1"/>
        <v>181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40</v>
      </c>
      <c r="E18" s="13">
        <v>15</v>
      </c>
      <c r="F18" s="13">
        <v>39</v>
      </c>
      <c r="G18" s="13">
        <v>19</v>
      </c>
      <c r="H18" s="13">
        <v>1</v>
      </c>
      <c r="I18" s="13">
        <v>1</v>
      </c>
      <c r="J18" s="13">
        <v>8</v>
      </c>
      <c r="K18" s="13">
        <v>4</v>
      </c>
      <c r="L18" s="13">
        <v>19</v>
      </c>
      <c r="M18" s="13">
        <v>7</v>
      </c>
      <c r="N18" s="13">
        <v>1</v>
      </c>
      <c r="O18" s="13">
        <v>1</v>
      </c>
      <c r="P18" s="13">
        <v>10</v>
      </c>
      <c r="Q18" s="13">
        <v>3</v>
      </c>
      <c r="R18" s="13">
        <v>4</v>
      </c>
      <c r="S18" s="13">
        <v>2</v>
      </c>
      <c r="T18" s="13">
        <v>1</v>
      </c>
      <c r="U18" s="13"/>
      <c r="V18" s="13">
        <v>3</v>
      </c>
      <c r="W18" s="13"/>
      <c r="X18" s="12">
        <f t="shared" si="0"/>
        <v>126</v>
      </c>
      <c r="Y18" s="12">
        <f t="shared" si="1"/>
        <v>52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15</v>
      </c>
      <c r="E19" s="13">
        <v>10</v>
      </c>
      <c r="F19" s="13">
        <v>17</v>
      </c>
      <c r="G19" s="13">
        <v>12</v>
      </c>
      <c r="H19" s="13">
        <v>1</v>
      </c>
      <c r="I19" s="13"/>
      <c r="J19" s="13">
        <v>1</v>
      </c>
      <c r="K19" s="13"/>
      <c r="L19" s="13">
        <v>3</v>
      </c>
      <c r="M19" s="13"/>
      <c r="N19" s="13"/>
      <c r="O19" s="13"/>
      <c r="P19" s="13"/>
      <c r="Q19" s="13"/>
      <c r="R19" s="13">
        <v>2</v>
      </c>
      <c r="S19" s="13"/>
      <c r="T19" s="13">
        <v>1</v>
      </c>
      <c r="U19" s="13"/>
      <c r="V19" s="13"/>
      <c r="W19" s="13"/>
      <c r="X19" s="12">
        <f t="shared" si="0"/>
        <v>40</v>
      </c>
      <c r="Y19" s="12">
        <f t="shared" si="1"/>
        <v>22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32</v>
      </c>
      <c r="E20" s="13">
        <v>16</v>
      </c>
      <c r="F20" s="13">
        <v>54</v>
      </c>
      <c r="G20" s="13">
        <v>21</v>
      </c>
      <c r="H20" s="13">
        <v>5</v>
      </c>
      <c r="I20" s="13">
        <v>2</v>
      </c>
      <c r="J20" s="13">
        <v>4</v>
      </c>
      <c r="K20" s="13">
        <v>1</v>
      </c>
      <c r="L20" s="13">
        <v>5</v>
      </c>
      <c r="M20" s="13">
        <v>1</v>
      </c>
      <c r="N20" s="13"/>
      <c r="O20" s="13"/>
      <c r="P20" s="13">
        <v>9</v>
      </c>
      <c r="Q20" s="13">
        <v>1</v>
      </c>
      <c r="R20" s="13">
        <v>6</v>
      </c>
      <c r="S20" s="13">
        <v>4</v>
      </c>
      <c r="T20" s="13">
        <v>3</v>
      </c>
      <c r="U20" s="13"/>
      <c r="V20" s="13">
        <v>1</v>
      </c>
      <c r="W20" s="13">
        <v>1</v>
      </c>
      <c r="X20" s="12">
        <f t="shared" si="0"/>
        <v>119</v>
      </c>
      <c r="Y20" s="12">
        <f t="shared" si="1"/>
        <v>47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40</v>
      </c>
      <c r="E21" s="13">
        <v>4</v>
      </c>
      <c r="F21" s="13">
        <v>26</v>
      </c>
      <c r="G21" s="13"/>
      <c r="H21" s="13"/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13">
        <v>1</v>
      </c>
      <c r="S21" s="13"/>
      <c r="T21" s="13"/>
      <c r="U21" s="13"/>
      <c r="V21" s="13"/>
      <c r="W21" s="13"/>
      <c r="X21" s="12">
        <f t="shared" si="0"/>
        <v>68</v>
      </c>
      <c r="Y21" s="12">
        <f t="shared" si="1"/>
        <v>4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1</v>
      </c>
      <c r="E22" s="13"/>
      <c r="F22" s="13">
        <v>3</v>
      </c>
      <c r="G22" s="13"/>
      <c r="H22" s="13">
        <v>1</v>
      </c>
      <c r="I22" s="13"/>
      <c r="J22" s="13"/>
      <c r="K22" s="13"/>
      <c r="L22" s="13"/>
      <c r="M22" s="13"/>
      <c r="N22" s="13"/>
      <c r="O22" s="13"/>
      <c r="P22" s="13">
        <v>1</v>
      </c>
      <c r="Q22" s="13"/>
      <c r="R22" s="13"/>
      <c r="S22" s="13"/>
      <c r="T22" s="13"/>
      <c r="U22" s="13"/>
      <c r="V22" s="13"/>
      <c r="W22" s="13"/>
      <c r="X22" s="12">
        <f t="shared" si="0"/>
        <v>6</v>
      </c>
      <c r="Y22" s="12">
        <f t="shared" si="1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45</v>
      </c>
      <c r="E23" s="13">
        <v>8</v>
      </c>
      <c r="F23" s="13">
        <v>89</v>
      </c>
      <c r="G23" s="13">
        <v>10</v>
      </c>
      <c r="H23" s="13">
        <v>5</v>
      </c>
      <c r="I23" s="13">
        <v>2</v>
      </c>
      <c r="J23" s="13">
        <v>8</v>
      </c>
      <c r="K23" s="13">
        <v>5</v>
      </c>
      <c r="L23" s="13">
        <v>2</v>
      </c>
      <c r="M23" s="13">
        <v>1</v>
      </c>
      <c r="N23" s="13">
        <v>1</v>
      </c>
      <c r="O23" s="13"/>
      <c r="P23" s="13">
        <v>4</v>
      </c>
      <c r="Q23" s="13"/>
      <c r="R23" s="13">
        <v>6</v>
      </c>
      <c r="S23" s="13">
        <v>2</v>
      </c>
      <c r="T23" s="13">
        <v>4</v>
      </c>
      <c r="U23" s="13">
        <v>1</v>
      </c>
      <c r="V23" s="13">
        <v>2</v>
      </c>
      <c r="W23" s="13">
        <v>1</v>
      </c>
      <c r="X23" s="12">
        <f t="shared" si="0"/>
        <v>166</v>
      </c>
      <c r="Y23" s="12">
        <f t="shared" si="1"/>
        <v>30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4</v>
      </c>
      <c r="E24" s="23"/>
      <c r="F24" s="23">
        <v>16</v>
      </c>
      <c r="G24" s="23">
        <v>2</v>
      </c>
      <c r="H24" s="23">
        <v>1</v>
      </c>
      <c r="I24" s="23"/>
      <c r="J24" s="13"/>
      <c r="K24" s="13"/>
      <c r="L24" s="23">
        <v>2</v>
      </c>
      <c r="M24" s="23">
        <v>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2">
        <f t="shared" si="0"/>
        <v>23</v>
      </c>
      <c r="Y24" s="12">
        <f t="shared" si="1"/>
        <v>4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278</v>
      </c>
      <c r="E25" s="47">
        <f>SUM(E11:E24)</f>
        <v>113</v>
      </c>
      <c r="F25" s="47">
        <f aca="true" t="shared" si="2" ref="F25:W25">SUM(F11:F24)</f>
        <v>406</v>
      </c>
      <c r="G25" s="47">
        <f t="shared" si="2"/>
        <v>186</v>
      </c>
      <c r="H25" s="47">
        <f t="shared" si="2"/>
        <v>47</v>
      </c>
      <c r="I25" s="47">
        <f t="shared" si="2"/>
        <v>33</v>
      </c>
      <c r="J25" s="47">
        <f t="shared" si="2"/>
        <v>50</v>
      </c>
      <c r="K25" s="47">
        <f t="shared" si="2"/>
        <v>29</v>
      </c>
      <c r="L25" s="47">
        <f t="shared" si="2"/>
        <v>69</v>
      </c>
      <c r="M25" s="47">
        <f t="shared" si="2"/>
        <v>30</v>
      </c>
      <c r="N25" s="47">
        <f t="shared" si="2"/>
        <v>8</v>
      </c>
      <c r="O25" s="47">
        <f t="shared" si="2"/>
        <v>4</v>
      </c>
      <c r="P25" s="47">
        <f t="shared" si="2"/>
        <v>67</v>
      </c>
      <c r="Q25" s="47">
        <f t="shared" si="2"/>
        <v>35</v>
      </c>
      <c r="R25" s="47">
        <f t="shared" si="2"/>
        <v>67</v>
      </c>
      <c r="S25" s="47">
        <f t="shared" si="2"/>
        <v>39</v>
      </c>
      <c r="T25" s="47">
        <f t="shared" si="2"/>
        <v>33</v>
      </c>
      <c r="U25" s="47">
        <f t="shared" si="2"/>
        <v>18</v>
      </c>
      <c r="V25" s="47">
        <f t="shared" si="2"/>
        <v>16</v>
      </c>
      <c r="W25" s="47">
        <f t="shared" si="2"/>
        <v>9</v>
      </c>
      <c r="X25" s="47">
        <f>+(D25+F25+H25+J25+L25+N25+P25+R25+T25+V25)</f>
        <v>1041</v>
      </c>
      <c r="Y25" s="35">
        <f>+(E25+G25+I25+K25+M25+O25+Q25+S25+U25+W25)</f>
        <v>496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0.4064748201438849</v>
      </c>
      <c r="E26" s="101"/>
      <c r="F26" s="100">
        <f>+(G25/F25)</f>
        <v>0.458128078817734</v>
      </c>
      <c r="G26" s="101"/>
      <c r="H26" s="100">
        <f>+(I25/H25)</f>
        <v>0.7021276595744681</v>
      </c>
      <c r="I26" s="101"/>
      <c r="J26" s="100">
        <f>+(K25/J25)</f>
        <v>0.58</v>
      </c>
      <c r="K26" s="101"/>
      <c r="L26" s="100">
        <f>+(M25/L25)</f>
        <v>0.43478260869565216</v>
      </c>
      <c r="M26" s="101"/>
      <c r="N26" s="100">
        <f>+(O25/N25)</f>
        <v>0.5</v>
      </c>
      <c r="O26" s="101"/>
      <c r="P26" s="100">
        <f>+(Q25/P25)</f>
        <v>0.5223880597014925</v>
      </c>
      <c r="Q26" s="101"/>
      <c r="R26" s="100">
        <f>+(S25/R25)</f>
        <v>0.582089552238806</v>
      </c>
      <c r="S26" s="101"/>
      <c r="T26" s="100">
        <f>+(U25/T25)</f>
        <v>0.5454545454545454</v>
      </c>
      <c r="U26" s="101"/>
      <c r="V26" s="100">
        <f>+(W25/V25)</f>
        <v>0.5625</v>
      </c>
      <c r="W26" s="101"/>
      <c r="X26" s="100">
        <f>+(Y25/X25)</f>
        <v>0.47646493756003844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48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3" ref="D31:D44">(X11)</f>
        <v>21</v>
      </c>
      <c r="E31" s="12">
        <f aca="true" t="shared" si="4" ref="E31:E44">(Y11)</f>
        <v>4</v>
      </c>
      <c r="F31" s="11">
        <v>3</v>
      </c>
      <c r="G31" s="11"/>
      <c r="H31" s="11"/>
      <c r="I31" s="11"/>
      <c r="J31" s="11"/>
      <c r="K31" s="11"/>
      <c r="L31" s="11">
        <v>2</v>
      </c>
      <c r="M31" s="11">
        <v>1</v>
      </c>
      <c r="N31" s="11">
        <v>14</v>
      </c>
      <c r="O31" s="11">
        <v>1</v>
      </c>
      <c r="P31" s="11">
        <v>1</v>
      </c>
      <c r="Q31" s="11"/>
      <c r="R31" s="11"/>
      <c r="S31" s="11"/>
      <c r="T31" s="11">
        <v>1</v>
      </c>
      <c r="U31" s="40"/>
      <c r="V31" s="41">
        <f aca="true" t="shared" si="5" ref="V31:V44">(D31+F31+H31+J31+L31+N31+P31+R31+T31)</f>
        <v>42</v>
      </c>
      <c r="W31" s="41">
        <f>(E31+G31+I31+K31+M31+O31+Q31+S31+U31)</f>
        <v>6</v>
      </c>
      <c r="X31" s="19"/>
      <c r="Y31" s="19"/>
      <c r="Z31" s="42"/>
      <c r="AA31" s="122"/>
      <c r="AB31" s="29"/>
      <c r="AC31" s="50">
        <f>(W31/V31)</f>
        <v>0.14285714285714285</v>
      </c>
    </row>
    <row r="32" spans="1:29" ht="15">
      <c r="A32" s="121"/>
      <c r="B32" s="27"/>
      <c r="C32" s="25" t="s">
        <v>15</v>
      </c>
      <c r="D32" s="12">
        <f t="shared" si="3"/>
        <v>41</v>
      </c>
      <c r="E32" s="12">
        <f t="shared" si="4"/>
        <v>26</v>
      </c>
      <c r="F32" s="13">
        <v>7</v>
      </c>
      <c r="G32" s="13">
        <v>3</v>
      </c>
      <c r="H32" s="13">
        <v>5</v>
      </c>
      <c r="I32" s="13">
        <v>2</v>
      </c>
      <c r="J32" s="13">
        <v>1</v>
      </c>
      <c r="K32" s="13">
        <v>1</v>
      </c>
      <c r="L32" s="13">
        <v>1</v>
      </c>
      <c r="M32" s="13">
        <v>1</v>
      </c>
      <c r="N32" s="13">
        <v>3</v>
      </c>
      <c r="O32" s="13">
        <v>2</v>
      </c>
      <c r="P32" s="13">
        <v>1</v>
      </c>
      <c r="Q32" s="13">
        <v>1</v>
      </c>
      <c r="R32" s="13"/>
      <c r="S32" s="13"/>
      <c r="T32" s="13"/>
      <c r="U32" s="20"/>
      <c r="V32" s="41">
        <f t="shared" si="5"/>
        <v>59</v>
      </c>
      <c r="W32" s="41">
        <f aca="true" t="shared" si="6" ref="W32:W44">(E32+G32+I32+K32+M32+O32+Q32+S32+U32)</f>
        <v>36</v>
      </c>
      <c r="X32" s="16"/>
      <c r="Y32" s="16"/>
      <c r="Z32" s="42"/>
      <c r="AA32" s="122"/>
      <c r="AB32" s="29"/>
      <c r="AC32" s="50">
        <f aca="true" t="shared" si="7" ref="AC32:AC44">(W32/V32)</f>
        <v>0.6101694915254238</v>
      </c>
    </row>
    <row r="33" spans="1:29" ht="15">
      <c r="A33" s="121"/>
      <c r="B33" s="27"/>
      <c r="C33" s="25" t="s">
        <v>16</v>
      </c>
      <c r="D33" s="12">
        <f t="shared" si="3"/>
        <v>108</v>
      </c>
      <c r="E33" s="12">
        <f t="shared" si="4"/>
        <v>63</v>
      </c>
      <c r="F33" s="13">
        <v>8</v>
      </c>
      <c r="G33" s="13">
        <v>1</v>
      </c>
      <c r="H33" s="13">
        <v>8</v>
      </c>
      <c r="I33" s="13">
        <v>5</v>
      </c>
      <c r="J33" s="13"/>
      <c r="K33" s="13"/>
      <c r="L33" s="13">
        <v>4</v>
      </c>
      <c r="M33" s="13">
        <v>4</v>
      </c>
      <c r="N33" s="13">
        <v>5</v>
      </c>
      <c r="O33" s="13">
        <v>1</v>
      </c>
      <c r="P33" s="13">
        <v>2</v>
      </c>
      <c r="Q33" s="13"/>
      <c r="R33" s="13"/>
      <c r="S33" s="13"/>
      <c r="T33" s="13">
        <v>1</v>
      </c>
      <c r="U33" s="20">
        <v>1</v>
      </c>
      <c r="V33" s="51">
        <f t="shared" si="5"/>
        <v>136</v>
      </c>
      <c r="W33" s="41">
        <f t="shared" si="6"/>
        <v>75</v>
      </c>
      <c r="X33" s="16"/>
      <c r="Y33" s="16"/>
      <c r="Z33" s="42"/>
      <c r="AA33" s="122"/>
      <c r="AB33" s="29"/>
      <c r="AC33" s="50">
        <f t="shared" si="7"/>
        <v>0.5514705882352942</v>
      </c>
    </row>
    <row r="34" spans="1:29" ht="15">
      <c r="A34" s="121"/>
      <c r="B34" s="27"/>
      <c r="C34" s="25" t="s">
        <v>17</v>
      </c>
      <c r="D34" s="12">
        <f t="shared" si="3"/>
        <v>54</v>
      </c>
      <c r="E34" s="12">
        <f t="shared" si="4"/>
        <v>12</v>
      </c>
      <c r="F34" s="13">
        <v>3</v>
      </c>
      <c r="G34" s="13"/>
      <c r="H34" s="13">
        <v>4</v>
      </c>
      <c r="I34" s="13"/>
      <c r="J34" s="13"/>
      <c r="K34" s="13"/>
      <c r="L34" s="13"/>
      <c r="M34" s="13"/>
      <c r="N34" s="13">
        <v>6</v>
      </c>
      <c r="O34" s="13"/>
      <c r="P34" s="13"/>
      <c r="Q34" s="13"/>
      <c r="R34" s="13"/>
      <c r="S34" s="13"/>
      <c r="T34" s="13"/>
      <c r="U34" s="20"/>
      <c r="V34" s="51">
        <f t="shared" si="5"/>
        <v>67</v>
      </c>
      <c r="W34" s="41">
        <f t="shared" si="6"/>
        <v>12</v>
      </c>
      <c r="X34" s="16"/>
      <c r="Y34" s="16"/>
      <c r="Z34" s="42"/>
      <c r="AA34" s="122"/>
      <c r="AB34" s="29"/>
      <c r="AC34" s="50">
        <f t="shared" si="7"/>
        <v>0.1791044776119403</v>
      </c>
    </row>
    <row r="35" spans="1:30" ht="15">
      <c r="A35" s="121"/>
      <c r="B35" s="27"/>
      <c r="C35" s="25" t="s">
        <v>18</v>
      </c>
      <c r="D35" s="12">
        <f t="shared" si="3"/>
        <v>43</v>
      </c>
      <c r="E35" s="12">
        <f t="shared" si="4"/>
        <v>40</v>
      </c>
      <c r="F35" s="13">
        <v>6</v>
      </c>
      <c r="G35" s="13">
        <v>4</v>
      </c>
      <c r="H35" s="13">
        <v>9</v>
      </c>
      <c r="I35" s="13">
        <v>8</v>
      </c>
      <c r="J35" s="13">
        <v>2</v>
      </c>
      <c r="K35" s="13">
        <v>2</v>
      </c>
      <c r="L35" s="13">
        <v>4</v>
      </c>
      <c r="M35" s="13">
        <v>4</v>
      </c>
      <c r="N35" s="13">
        <v>4</v>
      </c>
      <c r="O35" s="13">
        <v>4</v>
      </c>
      <c r="P35" s="13">
        <v>1</v>
      </c>
      <c r="Q35" s="13">
        <v>1</v>
      </c>
      <c r="R35" s="13">
        <v>1</v>
      </c>
      <c r="S35" s="13">
        <v>1</v>
      </c>
      <c r="T35" s="13">
        <v>2</v>
      </c>
      <c r="U35" s="20">
        <v>2</v>
      </c>
      <c r="V35" s="41">
        <f t="shared" si="5"/>
        <v>72</v>
      </c>
      <c r="W35" s="41">
        <f t="shared" si="6"/>
        <v>66</v>
      </c>
      <c r="X35" s="19"/>
      <c r="Y35" s="19"/>
      <c r="Z35" s="42"/>
      <c r="AA35" s="122"/>
      <c r="AB35" s="29"/>
      <c r="AC35" s="50">
        <f t="shared" si="7"/>
        <v>0.9166666666666666</v>
      </c>
      <c r="AD35" s="28"/>
    </row>
    <row r="36" spans="1:30" ht="15">
      <c r="A36" s="121"/>
      <c r="B36" s="27"/>
      <c r="C36" s="82" t="s">
        <v>45</v>
      </c>
      <c r="D36" s="83">
        <f t="shared" si="3"/>
        <v>28</v>
      </c>
      <c r="E36" s="83">
        <f t="shared" si="4"/>
        <v>11</v>
      </c>
      <c r="F36" s="96">
        <v>2</v>
      </c>
      <c r="G36" s="96">
        <v>2</v>
      </c>
      <c r="H36" s="96">
        <v>4</v>
      </c>
      <c r="I36" s="96">
        <v>3</v>
      </c>
      <c r="J36" s="96">
        <v>5</v>
      </c>
      <c r="K36" s="96">
        <v>2</v>
      </c>
      <c r="L36" s="96">
        <v>2</v>
      </c>
      <c r="M36" s="96">
        <v>2</v>
      </c>
      <c r="N36" s="96">
        <v>1</v>
      </c>
      <c r="O36" s="96"/>
      <c r="P36" s="96"/>
      <c r="Q36" s="96"/>
      <c r="R36" s="96"/>
      <c r="S36" s="96"/>
      <c r="T36" s="96"/>
      <c r="U36" s="97"/>
      <c r="V36" s="99">
        <f t="shared" si="5"/>
        <v>42</v>
      </c>
      <c r="W36" s="99">
        <f t="shared" si="6"/>
        <v>20</v>
      </c>
      <c r="X36" s="19"/>
      <c r="Y36" s="19"/>
      <c r="Z36" s="42"/>
      <c r="AA36" s="122"/>
      <c r="AB36" s="29"/>
      <c r="AC36" s="50">
        <f t="shared" si="7"/>
        <v>0.47619047619047616</v>
      </c>
      <c r="AD36" s="28"/>
    </row>
    <row r="37" spans="1:30" ht="15">
      <c r="A37" s="121"/>
      <c r="B37" s="27"/>
      <c r="C37" s="25" t="s">
        <v>19</v>
      </c>
      <c r="D37" s="12">
        <f t="shared" si="3"/>
        <v>198</v>
      </c>
      <c r="E37" s="12">
        <f t="shared" si="4"/>
        <v>181</v>
      </c>
      <c r="F37" s="13">
        <v>19</v>
      </c>
      <c r="G37" s="13">
        <v>17</v>
      </c>
      <c r="H37" s="13">
        <v>27</v>
      </c>
      <c r="I37" s="13">
        <v>25</v>
      </c>
      <c r="J37" s="13">
        <v>7</v>
      </c>
      <c r="K37" s="13">
        <v>7</v>
      </c>
      <c r="L37" s="13">
        <v>13</v>
      </c>
      <c r="M37" s="13">
        <v>13</v>
      </c>
      <c r="N37" s="13">
        <v>27</v>
      </c>
      <c r="O37" s="13">
        <v>26</v>
      </c>
      <c r="P37" s="13">
        <v>3</v>
      </c>
      <c r="Q37" s="13">
        <v>2</v>
      </c>
      <c r="R37" s="13">
        <v>1</v>
      </c>
      <c r="S37" s="13">
        <v>1</v>
      </c>
      <c r="T37" s="13">
        <v>5</v>
      </c>
      <c r="U37" s="20">
        <v>5</v>
      </c>
      <c r="V37" s="41">
        <f t="shared" si="5"/>
        <v>300</v>
      </c>
      <c r="W37" s="52">
        <f t="shared" si="6"/>
        <v>277</v>
      </c>
      <c r="X37" s="19"/>
      <c r="Y37" s="19"/>
      <c r="Z37" s="42"/>
      <c r="AA37" s="122"/>
      <c r="AB37" s="29"/>
      <c r="AC37" s="50">
        <f t="shared" si="7"/>
        <v>0.9233333333333333</v>
      </c>
      <c r="AD37" s="30"/>
    </row>
    <row r="38" spans="1:29" ht="15">
      <c r="A38" s="121"/>
      <c r="B38" s="27"/>
      <c r="C38" s="25" t="s">
        <v>20</v>
      </c>
      <c r="D38" s="12">
        <f t="shared" si="3"/>
        <v>126</v>
      </c>
      <c r="E38" s="12">
        <f t="shared" si="4"/>
        <v>52</v>
      </c>
      <c r="F38" s="13">
        <v>11</v>
      </c>
      <c r="G38" s="13">
        <v>5</v>
      </c>
      <c r="H38" s="13">
        <v>14</v>
      </c>
      <c r="I38" s="13">
        <v>7</v>
      </c>
      <c r="J38" s="13">
        <v>5</v>
      </c>
      <c r="K38" s="13">
        <v>4</v>
      </c>
      <c r="L38" s="13">
        <v>2</v>
      </c>
      <c r="M38" s="13">
        <v>1</v>
      </c>
      <c r="N38" s="13">
        <v>9</v>
      </c>
      <c r="O38" s="13">
        <v>9</v>
      </c>
      <c r="P38" s="13">
        <v>3</v>
      </c>
      <c r="Q38" s="13">
        <v>1</v>
      </c>
      <c r="R38" s="13">
        <v>1</v>
      </c>
      <c r="S38" s="13">
        <v>1</v>
      </c>
      <c r="T38" s="13">
        <v>4</v>
      </c>
      <c r="U38" s="20"/>
      <c r="V38" s="41">
        <f t="shared" si="5"/>
        <v>175</v>
      </c>
      <c r="W38" s="41">
        <f t="shared" si="6"/>
        <v>80</v>
      </c>
      <c r="X38" s="19"/>
      <c r="Y38" s="19"/>
      <c r="Z38" s="42"/>
      <c r="AA38" s="122"/>
      <c r="AB38" s="29"/>
      <c r="AC38" s="50">
        <f t="shared" si="7"/>
        <v>0.45714285714285713</v>
      </c>
    </row>
    <row r="39" spans="1:29" ht="15">
      <c r="A39" s="121"/>
      <c r="B39" s="27"/>
      <c r="C39" s="25" t="s">
        <v>21</v>
      </c>
      <c r="D39" s="12">
        <f t="shared" si="3"/>
        <v>40</v>
      </c>
      <c r="E39" s="12">
        <f t="shared" si="4"/>
        <v>22</v>
      </c>
      <c r="F39" s="13">
        <v>4</v>
      </c>
      <c r="G39" s="13">
        <v>1</v>
      </c>
      <c r="H39" s="13">
        <v>3</v>
      </c>
      <c r="I39" s="13">
        <v>1</v>
      </c>
      <c r="J39" s="13"/>
      <c r="K39" s="13"/>
      <c r="L39" s="13"/>
      <c r="M39" s="13"/>
      <c r="N39" s="13">
        <v>2</v>
      </c>
      <c r="O39" s="13"/>
      <c r="P39" s="13"/>
      <c r="Q39" s="13"/>
      <c r="R39" s="13"/>
      <c r="S39" s="13"/>
      <c r="T39" s="13"/>
      <c r="U39" s="20"/>
      <c r="V39" s="41">
        <f t="shared" si="5"/>
        <v>49</v>
      </c>
      <c r="W39" s="41">
        <f t="shared" si="6"/>
        <v>24</v>
      </c>
      <c r="X39" s="17"/>
      <c r="Y39" s="17"/>
      <c r="Z39" s="42"/>
      <c r="AA39" s="122"/>
      <c r="AB39" s="29"/>
      <c r="AC39" s="50">
        <f t="shared" si="7"/>
        <v>0.4897959183673469</v>
      </c>
    </row>
    <row r="40" spans="1:29" ht="15">
      <c r="A40" s="121"/>
      <c r="B40" s="27"/>
      <c r="C40" s="25" t="s">
        <v>22</v>
      </c>
      <c r="D40" s="12">
        <f t="shared" si="3"/>
        <v>119</v>
      </c>
      <c r="E40" s="12">
        <f t="shared" si="4"/>
        <v>47</v>
      </c>
      <c r="F40" s="13">
        <v>14</v>
      </c>
      <c r="G40" s="13">
        <v>3</v>
      </c>
      <c r="H40" s="13">
        <v>20</v>
      </c>
      <c r="I40" s="13">
        <v>6</v>
      </c>
      <c r="J40" s="13">
        <v>4</v>
      </c>
      <c r="K40" s="13">
        <v>1</v>
      </c>
      <c r="L40" s="13">
        <v>2</v>
      </c>
      <c r="M40" s="13"/>
      <c r="N40" s="13">
        <v>3</v>
      </c>
      <c r="O40" s="13">
        <v>2</v>
      </c>
      <c r="P40" s="13"/>
      <c r="Q40" s="13"/>
      <c r="R40" s="13"/>
      <c r="S40" s="13"/>
      <c r="T40" s="13">
        <v>2</v>
      </c>
      <c r="U40" s="20"/>
      <c r="V40" s="41">
        <f t="shared" si="5"/>
        <v>164</v>
      </c>
      <c r="W40" s="41">
        <f t="shared" si="6"/>
        <v>59</v>
      </c>
      <c r="X40" s="17"/>
      <c r="Y40" s="17"/>
      <c r="Z40" s="42"/>
      <c r="AA40" s="122"/>
      <c r="AB40" s="29"/>
      <c r="AC40" s="50">
        <f t="shared" si="7"/>
        <v>0.3597560975609756</v>
      </c>
    </row>
    <row r="41" spans="1:29" ht="15">
      <c r="A41" s="121"/>
      <c r="B41" s="27"/>
      <c r="C41" s="25" t="s">
        <v>23</v>
      </c>
      <c r="D41" s="12">
        <f t="shared" si="3"/>
        <v>68</v>
      </c>
      <c r="E41" s="12">
        <f t="shared" si="4"/>
        <v>4</v>
      </c>
      <c r="F41" s="13">
        <v>3</v>
      </c>
      <c r="G41" s="13">
        <v>1</v>
      </c>
      <c r="H41" s="13">
        <v>11</v>
      </c>
      <c r="I41" s="13">
        <v>2</v>
      </c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0"/>
      <c r="V41" s="41">
        <f t="shared" si="5"/>
        <v>83</v>
      </c>
      <c r="W41" s="41">
        <f t="shared" si="6"/>
        <v>7</v>
      </c>
      <c r="X41" s="18"/>
      <c r="Y41" s="18"/>
      <c r="Z41" s="42"/>
      <c r="AA41" s="122"/>
      <c r="AB41" s="29"/>
      <c r="AC41" s="50">
        <f t="shared" si="7"/>
        <v>0.08433734939759036</v>
      </c>
    </row>
    <row r="42" spans="1:29" ht="15">
      <c r="A42" s="121"/>
      <c r="B42" s="27"/>
      <c r="C42" s="25" t="s">
        <v>24</v>
      </c>
      <c r="D42" s="12">
        <f t="shared" si="3"/>
        <v>6</v>
      </c>
      <c r="E42" s="12">
        <f t="shared" si="4"/>
        <v>0</v>
      </c>
      <c r="F42" s="13"/>
      <c r="G42" s="13"/>
      <c r="H42" s="13">
        <v>6</v>
      </c>
      <c r="I42" s="13">
        <v>1</v>
      </c>
      <c r="J42" s="13">
        <v>1</v>
      </c>
      <c r="K42" s="13"/>
      <c r="L42" s="13"/>
      <c r="M42" s="13"/>
      <c r="N42" s="13">
        <v>1</v>
      </c>
      <c r="O42" s="13">
        <v>1</v>
      </c>
      <c r="P42" s="13"/>
      <c r="Q42" s="13"/>
      <c r="R42" s="13"/>
      <c r="S42" s="13"/>
      <c r="T42" s="13"/>
      <c r="U42" s="20"/>
      <c r="V42" s="41">
        <f t="shared" si="5"/>
        <v>14</v>
      </c>
      <c r="W42" s="41">
        <f t="shared" si="6"/>
        <v>2</v>
      </c>
      <c r="X42" s="19"/>
      <c r="Y42" s="19"/>
      <c r="Z42" s="42"/>
      <c r="AA42" s="122"/>
      <c r="AB42" s="29"/>
      <c r="AC42" s="50">
        <f t="shared" si="7"/>
        <v>0.14285714285714285</v>
      </c>
    </row>
    <row r="43" spans="1:29" ht="15">
      <c r="A43" s="121"/>
      <c r="B43" s="27"/>
      <c r="C43" s="25" t="s">
        <v>25</v>
      </c>
      <c r="D43" s="12">
        <f t="shared" si="3"/>
        <v>166</v>
      </c>
      <c r="E43" s="12">
        <f t="shared" si="4"/>
        <v>30</v>
      </c>
      <c r="F43" s="13">
        <v>12</v>
      </c>
      <c r="G43" s="13">
        <v>3</v>
      </c>
      <c r="H43" s="13">
        <v>1</v>
      </c>
      <c r="I43" s="13">
        <v>1</v>
      </c>
      <c r="J43" s="13"/>
      <c r="K43" s="13"/>
      <c r="L43" s="13">
        <v>5</v>
      </c>
      <c r="M43" s="13">
        <v>2</v>
      </c>
      <c r="N43" s="13">
        <v>13</v>
      </c>
      <c r="O43" s="13">
        <v>2</v>
      </c>
      <c r="P43" s="13">
        <v>2</v>
      </c>
      <c r="Q43" s="13"/>
      <c r="R43" s="13">
        <v>1</v>
      </c>
      <c r="S43" s="13"/>
      <c r="T43" s="13">
        <v>10</v>
      </c>
      <c r="U43" s="20">
        <v>1</v>
      </c>
      <c r="V43" s="41">
        <f t="shared" si="5"/>
        <v>210</v>
      </c>
      <c r="W43" s="41">
        <f t="shared" si="6"/>
        <v>39</v>
      </c>
      <c r="X43" s="19"/>
      <c r="Y43" s="19"/>
      <c r="Z43" s="42"/>
      <c r="AA43" s="122"/>
      <c r="AB43" s="29"/>
      <c r="AC43" s="50">
        <f t="shared" si="7"/>
        <v>0.18571428571428572</v>
      </c>
    </row>
    <row r="44" spans="1:29" ht="15.75" thickBot="1">
      <c r="A44" s="121"/>
      <c r="B44" s="27"/>
      <c r="C44" s="26" t="s">
        <v>26</v>
      </c>
      <c r="D44" s="12">
        <f t="shared" si="3"/>
        <v>23</v>
      </c>
      <c r="E44" s="12">
        <f t="shared" si="4"/>
        <v>4</v>
      </c>
      <c r="F44" s="15">
        <v>3</v>
      </c>
      <c r="G44" s="15"/>
      <c r="H44" s="13">
        <v>2</v>
      </c>
      <c r="I44" s="13">
        <v>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1"/>
      <c r="V44" s="41">
        <f t="shared" si="5"/>
        <v>28</v>
      </c>
      <c r="W44" s="41">
        <f t="shared" si="6"/>
        <v>5</v>
      </c>
      <c r="X44" s="19"/>
      <c r="Y44" s="19"/>
      <c r="Z44" s="42"/>
      <c r="AA44" s="122"/>
      <c r="AB44" s="29"/>
      <c r="AC44" s="50">
        <f t="shared" si="7"/>
        <v>0.17857142857142858</v>
      </c>
    </row>
    <row r="45" spans="1:29" ht="15.75" thickBot="1">
      <c r="A45" s="121"/>
      <c r="B45" s="27"/>
      <c r="C45" s="34" t="s">
        <v>27</v>
      </c>
      <c r="D45" s="47">
        <f>+(D25+F25+H25+J25+L25+N25+P25+R25+T25+V25)</f>
        <v>1041</v>
      </c>
      <c r="E45" s="35">
        <f>+(E25+G25+I25+K25+M25+O25+Q25+S25+U25+W25)</f>
        <v>496</v>
      </c>
      <c r="F45" s="47">
        <f>SUM(F31:F44)</f>
        <v>95</v>
      </c>
      <c r="G45" s="47">
        <f aca="true" t="shared" si="8" ref="G45:Q45">SUM(G31:G44)</f>
        <v>40</v>
      </c>
      <c r="H45" s="47">
        <f t="shared" si="8"/>
        <v>114</v>
      </c>
      <c r="I45" s="47">
        <f t="shared" si="8"/>
        <v>62</v>
      </c>
      <c r="J45" s="47">
        <f t="shared" si="8"/>
        <v>26</v>
      </c>
      <c r="K45" s="47">
        <f t="shared" si="8"/>
        <v>17</v>
      </c>
      <c r="L45" s="47">
        <f t="shared" si="8"/>
        <v>35</v>
      </c>
      <c r="M45" s="47">
        <f t="shared" si="8"/>
        <v>28</v>
      </c>
      <c r="N45" s="47">
        <f t="shared" si="8"/>
        <v>88</v>
      </c>
      <c r="O45" s="47">
        <f t="shared" si="8"/>
        <v>48</v>
      </c>
      <c r="P45" s="47">
        <f t="shared" si="8"/>
        <v>13</v>
      </c>
      <c r="Q45" s="47">
        <f t="shared" si="8"/>
        <v>5</v>
      </c>
      <c r="R45" s="47">
        <f>SUM(R31:R44)</f>
        <v>4</v>
      </c>
      <c r="S45" s="47">
        <f>SUM(S31:S44)</f>
        <v>3</v>
      </c>
      <c r="T45" s="47">
        <f>SUM(T31:T44)</f>
        <v>25</v>
      </c>
      <c r="U45" s="43">
        <f>SUM(U31:U44)</f>
        <v>9</v>
      </c>
      <c r="V45" s="47">
        <f>+(D25+F25+H25+J25+L25+N25+P25+R25+T25+V25+F45+H45+J45+L45+N45+P45+R45+T45)</f>
        <v>1441</v>
      </c>
      <c r="W45" s="35">
        <f>+(E25+G25+I25+K25+M25+O25+Q25+S25+U25+W25+G45+I45+K45+M45+O45+Q45+S45+U45)</f>
        <v>708</v>
      </c>
      <c r="X45" s="17"/>
      <c r="Y45" s="17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0.47646493756003844</v>
      </c>
      <c r="E46" s="101"/>
      <c r="F46" s="100">
        <f>+(G45/F45)</f>
        <v>0.42105263157894735</v>
      </c>
      <c r="G46" s="101"/>
      <c r="H46" s="100">
        <f>+(I45/H45)</f>
        <v>0.543859649122807</v>
      </c>
      <c r="I46" s="101"/>
      <c r="J46" s="100">
        <f>+(K45/J45)</f>
        <v>0.6538461538461539</v>
      </c>
      <c r="K46" s="101"/>
      <c r="L46" s="100">
        <f>+(M45/L45)</f>
        <v>0.8</v>
      </c>
      <c r="M46" s="101"/>
      <c r="N46" s="100">
        <f>+(O45/N45)</f>
        <v>0.5454545454545454</v>
      </c>
      <c r="O46" s="101"/>
      <c r="P46" s="100">
        <f>+(Q45/P45)</f>
        <v>0.38461538461538464</v>
      </c>
      <c r="Q46" s="101"/>
      <c r="R46" s="100">
        <f>+(S45/R45)</f>
        <v>0.75</v>
      </c>
      <c r="S46" s="101"/>
      <c r="T46" s="100">
        <f>+(U45/T45)</f>
        <v>0.36</v>
      </c>
      <c r="U46" s="101"/>
      <c r="V46" s="100">
        <f>+(W45/V45)</f>
        <v>0.4913254684247051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R28:U28"/>
    <mergeCell ref="V28:W29"/>
    <mergeCell ref="F29:G29"/>
    <mergeCell ref="H29:I29"/>
    <mergeCell ref="J29:K29"/>
    <mergeCell ref="L29:M29"/>
    <mergeCell ref="H46:I46"/>
    <mergeCell ref="J46:K46"/>
    <mergeCell ref="L46:M46"/>
    <mergeCell ref="N46:O46"/>
    <mergeCell ref="C28:C30"/>
    <mergeCell ref="D28:E29"/>
    <mergeCell ref="F28:K28"/>
    <mergeCell ref="L28:Q28"/>
    <mergeCell ref="P46:Q46"/>
    <mergeCell ref="R46:S46"/>
    <mergeCell ref="T46:U46"/>
    <mergeCell ref="V46:W46"/>
    <mergeCell ref="A48:A93"/>
    <mergeCell ref="N29:O29"/>
    <mergeCell ref="P29:Q29"/>
    <mergeCell ref="R29:S29"/>
    <mergeCell ref="T29:U29"/>
    <mergeCell ref="D46:E46"/>
    <mergeCell ref="F46:G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S30" sqref="S30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65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f>(MAYO!V31)</f>
        <v>55</v>
      </c>
    </row>
    <row r="9" spans="2:20" ht="15">
      <c r="B9" s="122"/>
      <c r="Q9" s="131"/>
      <c r="S9" s="6" t="s">
        <v>15</v>
      </c>
      <c r="T9" s="41">
        <f>(MAYO!V32)</f>
        <v>48</v>
      </c>
    </row>
    <row r="10" spans="2:20" ht="15">
      <c r="B10" s="122"/>
      <c r="Q10" s="131"/>
      <c r="S10" s="6" t="s">
        <v>16</v>
      </c>
      <c r="T10" s="41">
        <f>(MAYO!V33)</f>
        <v>134</v>
      </c>
    </row>
    <row r="11" spans="2:20" ht="15">
      <c r="B11" s="122"/>
      <c r="Q11" s="131"/>
      <c r="S11" s="6" t="s">
        <v>17</v>
      </c>
      <c r="T11" s="41">
        <f>(MAYO!V34)</f>
        <v>109</v>
      </c>
    </row>
    <row r="12" spans="2:20" ht="15">
      <c r="B12" s="122"/>
      <c r="Q12" s="131"/>
      <c r="S12" s="6" t="s">
        <v>47</v>
      </c>
      <c r="T12" s="41">
        <f>(MAYO!V35)</f>
        <v>77</v>
      </c>
    </row>
    <row r="13" spans="2:20" ht="15">
      <c r="B13" s="122"/>
      <c r="Q13" s="131"/>
      <c r="S13" s="7" t="s">
        <v>45</v>
      </c>
      <c r="T13" s="41">
        <f>(MAYO!V36)</f>
        <v>63</v>
      </c>
    </row>
    <row r="14" spans="2:20" ht="15">
      <c r="B14" s="122"/>
      <c r="Q14" s="131"/>
      <c r="S14" s="6" t="s">
        <v>46</v>
      </c>
      <c r="T14" s="41">
        <f>(MAYO!V37)</f>
        <v>315</v>
      </c>
    </row>
    <row r="15" spans="2:20" ht="15">
      <c r="B15" s="122"/>
      <c r="Q15" s="131"/>
      <c r="S15" s="6" t="s">
        <v>20</v>
      </c>
      <c r="T15" s="41">
        <f>(MAYO!V38)</f>
        <v>152</v>
      </c>
    </row>
    <row r="16" spans="2:20" ht="15">
      <c r="B16" s="122"/>
      <c r="Q16" s="131"/>
      <c r="S16" s="6" t="s">
        <v>21</v>
      </c>
      <c r="T16" s="41">
        <f>(MAYO!V39)</f>
        <v>44</v>
      </c>
    </row>
    <row r="17" spans="2:20" ht="15">
      <c r="B17" s="122"/>
      <c r="Q17" s="131"/>
      <c r="S17" s="6" t="s">
        <v>48</v>
      </c>
      <c r="T17" s="41">
        <f>(MAYO!V40)</f>
        <v>180</v>
      </c>
    </row>
    <row r="18" spans="2:20" ht="15">
      <c r="B18" s="122"/>
      <c r="Q18" s="131"/>
      <c r="S18" s="6" t="s">
        <v>23</v>
      </c>
      <c r="T18" s="41">
        <f>(MAYO!V41)</f>
        <v>61</v>
      </c>
    </row>
    <row r="19" spans="2:20" ht="15">
      <c r="B19" s="122"/>
      <c r="Q19" s="131"/>
      <c r="S19" s="6" t="s">
        <v>49</v>
      </c>
      <c r="T19" s="41">
        <f>(MAYO!V42)</f>
        <v>16</v>
      </c>
    </row>
    <row r="20" spans="2:20" ht="15">
      <c r="B20" s="122"/>
      <c r="Q20" s="131"/>
      <c r="S20" s="6" t="s">
        <v>25</v>
      </c>
      <c r="T20" s="41">
        <f>(MAYO!V43)</f>
        <v>238</v>
      </c>
    </row>
    <row r="21" spans="2:20" ht="15">
      <c r="B21" s="122"/>
      <c r="Q21" s="131"/>
      <c r="S21" s="8" t="s">
        <v>50</v>
      </c>
      <c r="T21" s="41">
        <f>(MAYO!V44)</f>
        <v>18</v>
      </c>
    </row>
    <row r="22" spans="2:21" ht="12.75">
      <c r="B22" s="122"/>
      <c r="Q22" s="131"/>
      <c r="S22" s="4"/>
      <c r="T22" s="10">
        <f>SUM(T8:T21)</f>
        <v>1510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B6">
      <selection activeCell="L24" sqref="L24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67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03" t="s">
        <v>8</v>
      </c>
      <c r="M9" s="104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68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2</v>
      </c>
      <c r="G11" s="11">
        <v>1</v>
      </c>
      <c r="H11" s="11">
        <v>7</v>
      </c>
      <c r="I11" s="11">
        <v>2</v>
      </c>
      <c r="J11" s="11">
        <v>1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11">
        <v>7</v>
      </c>
      <c r="Q11" s="11">
        <v>0</v>
      </c>
      <c r="R11" s="11">
        <v>15</v>
      </c>
      <c r="S11" s="11">
        <v>0</v>
      </c>
      <c r="T11" s="11">
        <v>2</v>
      </c>
      <c r="U11" s="11">
        <v>1</v>
      </c>
      <c r="V11" s="11">
        <v>1</v>
      </c>
      <c r="W11" s="11">
        <v>1</v>
      </c>
      <c r="X11" s="12">
        <f>(D11+F11+H11+J11+L11+N11+P11+R11+T11+V11)</f>
        <v>36</v>
      </c>
      <c r="Y11" s="12">
        <f>(E11+G11+I11+K11+M11+O11+Q11+S11+U11+W11)</f>
        <v>6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1</v>
      </c>
      <c r="E12" s="13">
        <v>1</v>
      </c>
      <c r="F12" s="13">
        <v>13</v>
      </c>
      <c r="G12" s="13">
        <v>6</v>
      </c>
      <c r="H12" s="13">
        <v>2</v>
      </c>
      <c r="I12" s="13">
        <v>0</v>
      </c>
      <c r="J12" s="13">
        <v>3</v>
      </c>
      <c r="K12" s="13">
        <v>1</v>
      </c>
      <c r="L12" s="13">
        <v>2</v>
      </c>
      <c r="M12" s="13">
        <v>2</v>
      </c>
      <c r="N12" s="13">
        <v>0</v>
      </c>
      <c r="O12" s="13">
        <v>0</v>
      </c>
      <c r="P12" s="13">
        <v>1</v>
      </c>
      <c r="Q12" s="13">
        <v>1</v>
      </c>
      <c r="R12" s="13">
        <v>1</v>
      </c>
      <c r="S12" s="13">
        <v>1</v>
      </c>
      <c r="T12" s="13">
        <v>0</v>
      </c>
      <c r="U12" s="13">
        <v>0</v>
      </c>
      <c r="V12" s="13">
        <v>1</v>
      </c>
      <c r="W12" s="13">
        <v>0</v>
      </c>
      <c r="X12" s="12">
        <f aca="true" t="shared" si="0" ref="X12:Y24">(D12+F12+H12+J12+L12+N12+P12+R12+T12+V12)</f>
        <v>24</v>
      </c>
      <c r="Y12" s="12">
        <f t="shared" si="0"/>
        <v>12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43</v>
      </c>
      <c r="E13" s="13">
        <v>27</v>
      </c>
      <c r="F13" s="13">
        <v>45</v>
      </c>
      <c r="G13" s="13">
        <v>28</v>
      </c>
      <c r="H13" s="13">
        <v>5</v>
      </c>
      <c r="I13" s="13">
        <v>1</v>
      </c>
      <c r="J13" s="13">
        <v>3</v>
      </c>
      <c r="K13" s="13">
        <v>0</v>
      </c>
      <c r="L13" s="13">
        <v>2</v>
      </c>
      <c r="M13" s="13">
        <v>2</v>
      </c>
      <c r="N13" s="13">
        <v>0</v>
      </c>
      <c r="O13" s="13">
        <v>0</v>
      </c>
      <c r="P13" s="13">
        <v>5</v>
      </c>
      <c r="Q13" s="13">
        <v>0</v>
      </c>
      <c r="R13" s="13">
        <v>6</v>
      </c>
      <c r="S13" s="13">
        <v>2</v>
      </c>
      <c r="T13" s="13">
        <v>0</v>
      </c>
      <c r="U13" s="13">
        <v>0</v>
      </c>
      <c r="V13" s="13">
        <v>1</v>
      </c>
      <c r="W13" s="13">
        <v>0</v>
      </c>
      <c r="X13" s="12">
        <f t="shared" si="0"/>
        <v>110</v>
      </c>
      <c r="Y13" s="12">
        <f t="shared" si="0"/>
        <v>60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19</v>
      </c>
      <c r="E14" s="13">
        <v>2</v>
      </c>
      <c r="F14" s="13">
        <v>34</v>
      </c>
      <c r="G14" s="13">
        <v>8</v>
      </c>
      <c r="H14" s="13">
        <v>4</v>
      </c>
      <c r="I14" s="13">
        <v>1</v>
      </c>
      <c r="J14" s="13">
        <v>2</v>
      </c>
      <c r="K14" s="13">
        <v>0</v>
      </c>
      <c r="L14" s="13">
        <v>2</v>
      </c>
      <c r="M14" s="13">
        <v>1</v>
      </c>
      <c r="N14" s="13">
        <v>0</v>
      </c>
      <c r="O14" s="13">
        <v>0</v>
      </c>
      <c r="P14" s="13">
        <v>3</v>
      </c>
      <c r="Q14" s="13">
        <v>0</v>
      </c>
      <c r="R14" s="13">
        <v>13</v>
      </c>
      <c r="S14" s="13">
        <v>0</v>
      </c>
      <c r="T14" s="13">
        <v>3</v>
      </c>
      <c r="U14" s="13">
        <v>1</v>
      </c>
      <c r="V14" s="13">
        <v>0</v>
      </c>
      <c r="W14" s="13">
        <v>0</v>
      </c>
      <c r="X14" s="12">
        <f t="shared" si="0"/>
        <v>80</v>
      </c>
      <c r="Y14" s="12">
        <f t="shared" si="0"/>
        <v>13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7</v>
      </c>
      <c r="E15" s="13">
        <v>6</v>
      </c>
      <c r="F15" s="13">
        <v>18</v>
      </c>
      <c r="G15" s="13">
        <v>16</v>
      </c>
      <c r="H15" s="13">
        <v>5</v>
      </c>
      <c r="I15" s="13">
        <v>5</v>
      </c>
      <c r="J15" s="13">
        <v>3</v>
      </c>
      <c r="K15" s="13">
        <v>3</v>
      </c>
      <c r="L15" s="13">
        <v>1</v>
      </c>
      <c r="M15" s="13">
        <v>1</v>
      </c>
      <c r="N15" s="13">
        <v>0</v>
      </c>
      <c r="O15" s="13">
        <v>0</v>
      </c>
      <c r="P15" s="13">
        <v>6</v>
      </c>
      <c r="Q15" s="13">
        <v>5</v>
      </c>
      <c r="R15" s="13">
        <v>10</v>
      </c>
      <c r="S15" s="13">
        <v>5</v>
      </c>
      <c r="T15" s="13">
        <v>0</v>
      </c>
      <c r="U15" s="13">
        <v>0</v>
      </c>
      <c r="V15" s="13">
        <v>0</v>
      </c>
      <c r="W15" s="13">
        <v>0</v>
      </c>
      <c r="X15" s="12">
        <f t="shared" si="0"/>
        <v>50</v>
      </c>
      <c r="Y15" s="12">
        <f t="shared" si="0"/>
        <v>41</v>
      </c>
      <c r="Z15" s="2"/>
      <c r="AA15" s="122"/>
      <c r="AB15" s="29"/>
    </row>
    <row r="16" spans="1:28" ht="14.25">
      <c r="A16" s="121"/>
      <c r="B16" s="27"/>
      <c r="C16" s="86" t="s">
        <v>45</v>
      </c>
      <c r="D16" s="98">
        <v>1</v>
      </c>
      <c r="E16" s="96">
        <v>0</v>
      </c>
      <c r="F16" s="96">
        <v>4</v>
      </c>
      <c r="G16" s="96">
        <v>2</v>
      </c>
      <c r="H16" s="96">
        <v>0</v>
      </c>
      <c r="I16" s="96">
        <v>0</v>
      </c>
      <c r="J16" s="96">
        <v>2</v>
      </c>
      <c r="K16" s="96">
        <v>1</v>
      </c>
      <c r="L16" s="96">
        <v>9</v>
      </c>
      <c r="M16" s="96">
        <v>1</v>
      </c>
      <c r="N16" s="96">
        <v>1</v>
      </c>
      <c r="O16" s="96">
        <v>1</v>
      </c>
      <c r="P16" s="96">
        <v>3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0</v>
      </c>
      <c r="W16" s="96">
        <v>0</v>
      </c>
      <c r="X16" s="83">
        <f t="shared" si="0"/>
        <v>22</v>
      </c>
      <c r="Y16" s="83">
        <f t="shared" si="0"/>
        <v>8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26</v>
      </c>
      <c r="E17" s="13">
        <v>24</v>
      </c>
      <c r="F17" s="13">
        <v>76</v>
      </c>
      <c r="G17" s="13">
        <v>69</v>
      </c>
      <c r="H17" s="13">
        <v>17</v>
      </c>
      <c r="I17" s="13">
        <v>17</v>
      </c>
      <c r="J17" s="13">
        <v>5</v>
      </c>
      <c r="K17" s="13">
        <v>5</v>
      </c>
      <c r="L17" s="13">
        <v>7</v>
      </c>
      <c r="M17" s="13">
        <v>6</v>
      </c>
      <c r="N17" s="13">
        <v>0</v>
      </c>
      <c r="O17" s="13">
        <v>0</v>
      </c>
      <c r="P17" s="13">
        <v>19</v>
      </c>
      <c r="Q17" s="13">
        <v>15</v>
      </c>
      <c r="R17" s="13">
        <v>33</v>
      </c>
      <c r="S17" s="13">
        <v>29</v>
      </c>
      <c r="T17" s="13">
        <v>9</v>
      </c>
      <c r="U17" s="13">
        <v>9</v>
      </c>
      <c r="V17" s="13">
        <v>5</v>
      </c>
      <c r="W17" s="13">
        <v>5</v>
      </c>
      <c r="X17" s="12">
        <f t="shared" si="0"/>
        <v>197</v>
      </c>
      <c r="Y17" s="12">
        <f t="shared" si="0"/>
        <v>179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28</v>
      </c>
      <c r="E18" s="13">
        <v>9</v>
      </c>
      <c r="F18" s="13">
        <v>45</v>
      </c>
      <c r="G18" s="13">
        <v>18</v>
      </c>
      <c r="H18" s="13">
        <v>2</v>
      </c>
      <c r="I18" s="13">
        <v>1</v>
      </c>
      <c r="J18" s="13">
        <v>4</v>
      </c>
      <c r="K18" s="13">
        <v>2</v>
      </c>
      <c r="L18" s="13">
        <v>19</v>
      </c>
      <c r="M18" s="13">
        <v>9</v>
      </c>
      <c r="N18" s="13">
        <v>2</v>
      </c>
      <c r="O18" s="13">
        <v>1</v>
      </c>
      <c r="P18" s="13">
        <v>11</v>
      </c>
      <c r="Q18" s="13">
        <v>4</v>
      </c>
      <c r="R18" s="13">
        <v>9</v>
      </c>
      <c r="S18" s="13">
        <v>2</v>
      </c>
      <c r="T18" s="13">
        <v>1</v>
      </c>
      <c r="U18" s="13">
        <v>1</v>
      </c>
      <c r="V18" s="13">
        <v>0</v>
      </c>
      <c r="W18" s="13">
        <v>0</v>
      </c>
      <c r="X18" s="12">
        <f t="shared" si="0"/>
        <v>121</v>
      </c>
      <c r="Y18" s="12">
        <f t="shared" si="0"/>
        <v>47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16</v>
      </c>
      <c r="E19" s="13">
        <v>10</v>
      </c>
      <c r="F19" s="13">
        <v>15</v>
      </c>
      <c r="G19" s="13">
        <v>12</v>
      </c>
      <c r="H19" s="13">
        <v>2</v>
      </c>
      <c r="I19" s="13">
        <v>0</v>
      </c>
      <c r="J19" s="13">
        <v>0</v>
      </c>
      <c r="K19" s="13">
        <v>0</v>
      </c>
      <c r="L19" s="13">
        <v>1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2</v>
      </c>
      <c r="S19" s="13">
        <v>0</v>
      </c>
      <c r="T19" s="13">
        <v>1</v>
      </c>
      <c r="U19" s="13">
        <v>1</v>
      </c>
      <c r="V19" s="13">
        <v>0</v>
      </c>
      <c r="W19" s="13">
        <v>0</v>
      </c>
      <c r="X19" s="12">
        <f t="shared" si="0"/>
        <v>37</v>
      </c>
      <c r="Y19" s="12">
        <f t="shared" si="0"/>
        <v>24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28</v>
      </c>
      <c r="E20" s="13">
        <v>13</v>
      </c>
      <c r="F20" s="13">
        <v>47</v>
      </c>
      <c r="G20" s="13">
        <v>13</v>
      </c>
      <c r="H20" s="13">
        <v>8</v>
      </c>
      <c r="I20" s="13">
        <v>2</v>
      </c>
      <c r="J20" s="13">
        <v>2</v>
      </c>
      <c r="K20" s="13">
        <v>1</v>
      </c>
      <c r="L20" s="13">
        <v>5</v>
      </c>
      <c r="M20" s="13">
        <v>2</v>
      </c>
      <c r="N20" s="13">
        <v>0</v>
      </c>
      <c r="O20" s="13">
        <v>0</v>
      </c>
      <c r="P20" s="13">
        <v>9</v>
      </c>
      <c r="Q20" s="13">
        <v>0</v>
      </c>
      <c r="R20" s="13">
        <v>6</v>
      </c>
      <c r="S20" s="13">
        <v>1</v>
      </c>
      <c r="T20" s="13">
        <v>1</v>
      </c>
      <c r="U20" s="13">
        <v>0</v>
      </c>
      <c r="V20" s="13">
        <v>1</v>
      </c>
      <c r="W20" s="13">
        <v>0</v>
      </c>
      <c r="X20" s="12">
        <f t="shared" si="0"/>
        <v>107</v>
      </c>
      <c r="Y20" s="12">
        <f t="shared" si="0"/>
        <v>32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22</v>
      </c>
      <c r="E21" s="13">
        <v>3</v>
      </c>
      <c r="F21" s="13">
        <v>25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2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2">
        <f t="shared" si="0"/>
        <v>49</v>
      </c>
      <c r="Y21" s="12">
        <f t="shared" si="0"/>
        <v>3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1</v>
      </c>
      <c r="E22" s="13">
        <v>0</v>
      </c>
      <c r="F22" s="13">
        <v>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6</v>
      </c>
      <c r="Y22" s="12">
        <f t="shared" si="0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44</v>
      </c>
      <c r="E23" s="13">
        <v>8</v>
      </c>
      <c r="F23" s="13">
        <v>92</v>
      </c>
      <c r="G23" s="13">
        <v>9</v>
      </c>
      <c r="H23" s="13">
        <v>7</v>
      </c>
      <c r="I23" s="13">
        <v>0</v>
      </c>
      <c r="J23" s="13">
        <v>4</v>
      </c>
      <c r="K23" s="13">
        <v>1</v>
      </c>
      <c r="L23" s="13">
        <v>1</v>
      </c>
      <c r="M23" s="13">
        <v>0</v>
      </c>
      <c r="N23" s="13">
        <v>0</v>
      </c>
      <c r="O23" s="13">
        <v>0</v>
      </c>
      <c r="P23" s="13">
        <v>4</v>
      </c>
      <c r="Q23" s="13">
        <v>2</v>
      </c>
      <c r="R23" s="13">
        <v>12</v>
      </c>
      <c r="S23" s="13">
        <v>3</v>
      </c>
      <c r="T23" s="13">
        <v>7</v>
      </c>
      <c r="U23" s="13">
        <v>4</v>
      </c>
      <c r="V23" s="13">
        <v>1</v>
      </c>
      <c r="W23" s="13">
        <v>1</v>
      </c>
      <c r="X23" s="12">
        <f t="shared" si="0"/>
        <v>172</v>
      </c>
      <c r="Y23" s="12">
        <f t="shared" si="0"/>
        <v>28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1</v>
      </c>
      <c r="E24" s="23">
        <v>1</v>
      </c>
      <c r="F24" s="23">
        <v>16</v>
      </c>
      <c r="G24" s="23">
        <v>0</v>
      </c>
      <c r="H24" s="23">
        <v>0</v>
      </c>
      <c r="I24" s="23">
        <v>0</v>
      </c>
      <c r="J24" s="13">
        <v>0</v>
      </c>
      <c r="K24" s="1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5</v>
      </c>
      <c r="Q24" s="23">
        <v>2</v>
      </c>
      <c r="R24" s="23">
        <v>4</v>
      </c>
      <c r="S24" s="23">
        <v>0</v>
      </c>
      <c r="T24" s="23">
        <v>2</v>
      </c>
      <c r="U24" s="23">
        <v>0</v>
      </c>
      <c r="V24" s="23">
        <v>0</v>
      </c>
      <c r="W24" s="23">
        <v>0</v>
      </c>
      <c r="X24" s="12">
        <f t="shared" si="0"/>
        <v>28</v>
      </c>
      <c r="Y24" s="12">
        <f t="shared" si="0"/>
        <v>3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237</v>
      </c>
      <c r="E25" s="66">
        <f>SUM(E11:E24)</f>
        <v>104</v>
      </c>
      <c r="F25" s="66">
        <f aca="true" t="shared" si="1" ref="F25:W25">SUM(F11:F24)</f>
        <v>436</v>
      </c>
      <c r="G25" s="66">
        <f t="shared" si="1"/>
        <v>182</v>
      </c>
      <c r="H25" s="66">
        <f t="shared" si="1"/>
        <v>59</v>
      </c>
      <c r="I25" s="66">
        <f t="shared" si="1"/>
        <v>29</v>
      </c>
      <c r="J25" s="66">
        <f t="shared" si="1"/>
        <v>29</v>
      </c>
      <c r="K25" s="66">
        <f t="shared" si="1"/>
        <v>14</v>
      </c>
      <c r="L25" s="66">
        <f t="shared" si="1"/>
        <v>51</v>
      </c>
      <c r="M25" s="66">
        <f t="shared" si="1"/>
        <v>26</v>
      </c>
      <c r="N25" s="66">
        <f t="shared" si="1"/>
        <v>3</v>
      </c>
      <c r="O25" s="66">
        <f t="shared" si="1"/>
        <v>2</v>
      </c>
      <c r="P25" s="66">
        <f t="shared" si="1"/>
        <v>73</v>
      </c>
      <c r="Q25" s="66">
        <f t="shared" si="1"/>
        <v>30</v>
      </c>
      <c r="R25" s="66">
        <f t="shared" si="1"/>
        <v>114</v>
      </c>
      <c r="S25" s="66">
        <f t="shared" si="1"/>
        <v>44</v>
      </c>
      <c r="T25" s="66">
        <f t="shared" si="1"/>
        <v>27</v>
      </c>
      <c r="U25" s="66">
        <f t="shared" si="1"/>
        <v>18</v>
      </c>
      <c r="V25" s="66">
        <f t="shared" si="1"/>
        <v>10</v>
      </c>
      <c r="W25" s="66">
        <f t="shared" si="1"/>
        <v>7</v>
      </c>
      <c r="X25" s="66">
        <f>+(D25+F25+H25+J25+L25+N25+P25+R25+T25+V25)</f>
        <v>1039</v>
      </c>
      <c r="Y25" s="35">
        <f>+(E25+G25+I25+K25+M25+O25+Q25+S25+U25+W25)</f>
        <v>456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0.4388185654008439</v>
      </c>
      <c r="E26" s="101"/>
      <c r="F26" s="100">
        <f>+(G25/F25)</f>
        <v>0.41743119266055045</v>
      </c>
      <c r="G26" s="101"/>
      <c r="H26" s="100">
        <f>+(I25/H25)</f>
        <v>0.4915254237288136</v>
      </c>
      <c r="I26" s="101"/>
      <c r="J26" s="100">
        <f>+(K25/J25)</f>
        <v>0.4827586206896552</v>
      </c>
      <c r="K26" s="101"/>
      <c r="L26" s="100">
        <f>+(M25/L25)</f>
        <v>0.5098039215686274</v>
      </c>
      <c r="M26" s="101"/>
      <c r="N26" s="100">
        <f>+(O25/N25)</f>
        <v>0.6666666666666666</v>
      </c>
      <c r="O26" s="101"/>
      <c r="P26" s="100">
        <f>+(Q25/P25)</f>
        <v>0.410958904109589</v>
      </c>
      <c r="Q26" s="101"/>
      <c r="R26" s="100">
        <f>+(S25/R25)</f>
        <v>0.38596491228070173</v>
      </c>
      <c r="S26" s="101"/>
      <c r="T26" s="100">
        <f>+(U25/T25)</f>
        <v>0.6666666666666666</v>
      </c>
      <c r="U26" s="101"/>
      <c r="V26" s="100">
        <f>+(W25/V25)</f>
        <v>0.7</v>
      </c>
      <c r="W26" s="101"/>
      <c r="X26" s="100">
        <f>+(Y25/X25)</f>
        <v>0.43888354186718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67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36</v>
      </c>
      <c r="E31" s="12">
        <f t="shared" si="2"/>
        <v>6</v>
      </c>
      <c r="F31" s="11">
        <v>4</v>
      </c>
      <c r="G31" s="11">
        <v>0</v>
      </c>
      <c r="H31" s="11">
        <v>0</v>
      </c>
      <c r="I31" s="11">
        <v>0</v>
      </c>
      <c r="J31" s="11">
        <v>1</v>
      </c>
      <c r="K31" s="11">
        <v>1</v>
      </c>
      <c r="L31" s="11">
        <v>4</v>
      </c>
      <c r="M31" s="11">
        <v>1</v>
      </c>
      <c r="N31" s="11">
        <v>15</v>
      </c>
      <c r="O31" s="11">
        <v>9</v>
      </c>
      <c r="P31" s="11">
        <v>2</v>
      </c>
      <c r="Q31" s="11">
        <v>0</v>
      </c>
      <c r="R31" s="11">
        <v>0</v>
      </c>
      <c r="S31" s="11">
        <v>0</v>
      </c>
      <c r="T31" s="11">
        <v>6</v>
      </c>
      <c r="U31" s="40">
        <v>2</v>
      </c>
      <c r="V31" s="41">
        <f>(D31+F31+H31+J31+L31+N31+P31+R31+T31)</f>
        <v>68</v>
      </c>
      <c r="W31" s="41">
        <f>(E31+G31+I31+K31+M31+O31+Q31+S31+U31)</f>
        <v>19</v>
      </c>
      <c r="X31" s="63"/>
      <c r="Y31" s="63"/>
      <c r="Z31" s="42"/>
      <c r="AA31" s="122"/>
      <c r="AB31" s="29"/>
      <c r="AC31" s="50">
        <f>(W31/V31)</f>
        <v>0.27941176470588236</v>
      </c>
    </row>
    <row r="32" spans="1:29" ht="15">
      <c r="A32" s="121"/>
      <c r="B32" s="27"/>
      <c r="C32" s="25" t="s">
        <v>15</v>
      </c>
      <c r="D32" s="12">
        <f t="shared" si="2"/>
        <v>24</v>
      </c>
      <c r="E32" s="12">
        <f t="shared" si="2"/>
        <v>12</v>
      </c>
      <c r="F32" s="13">
        <v>4</v>
      </c>
      <c r="G32" s="13">
        <v>2</v>
      </c>
      <c r="H32" s="13">
        <v>5</v>
      </c>
      <c r="I32" s="13">
        <v>3</v>
      </c>
      <c r="J32" s="13">
        <v>1</v>
      </c>
      <c r="K32" s="13">
        <v>1</v>
      </c>
      <c r="L32" s="13">
        <v>0</v>
      </c>
      <c r="M32" s="13">
        <v>0</v>
      </c>
      <c r="N32" s="13">
        <v>0</v>
      </c>
      <c r="O32" s="13">
        <v>0</v>
      </c>
      <c r="P32" s="13">
        <v>1</v>
      </c>
      <c r="Q32" s="13">
        <v>1</v>
      </c>
      <c r="R32" s="13">
        <v>0</v>
      </c>
      <c r="S32" s="13">
        <v>0</v>
      </c>
      <c r="T32" s="13">
        <v>1</v>
      </c>
      <c r="U32" s="20">
        <v>1</v>
      </c>
      <c r="V32" s="41">
        <f aca="true" t="shared" si="3" ref="V32:W44">(D32+F32+H32+J32+L32+N32+P32+R32+T32)</f>
        <v>36</v>
      </c>
      <c r="W32" s="41">
        <f t="shared" si="3"/>
        <v>20</v>
      </c>
      <c r="X32" s="63"/>
      <c r="Y32" s="63"/>
      <c r="Z32" s="42"/>
      <c r="AA32" s="122"/>
      <c r="AB32" s="29"/>
      <c r="AC32" s="50">
        <f aca="true" t="shared" si="4" ref="AC32:AC44">(W32/V32)</f>
        <v>0.5555555555555556</v>
      </c>
    </row>
    <row r="33" spans="1:29" ht="15">
      <c r="A33" s="121"/>
      <c r="B33" s="27"/>
      <c r="C33" s="25" t="s">
        <v>16</v>
      </c>
      <c r="D33" s="12">
        <f t="shared" si="2"/>
        <v>110</v>
      </c>
      <c r="E33" s="12">
        <f t="shared" si="2"/>
        <v>60</v>
      </c>
      <c r="F33" s="13">
        <v>16</v>
      </c>
      <c r="G33" s="13">
        <v>4</v>
      </c>
      <c r="H33" s="13">
        <v>10</v>
      </c>
      <c r="I33" s="13">
        <v>2</v>
      </c>
      <c r="J33" s="13">
        <v>1</v>
      </c>
      <c r="K33" s="13">
        <v>0</v>
      </c>
      <c r="L33" s="13">
        <v>8</v>
      </c>
      <c r="M33" s="13">
        <v>1</v>
      </c>
      <c r="N33" s="13">
        <v>4</v>
      </c>
      <c r="O33" s="13">
        <v>2</v>
      </c>
      <c r="P33" s="13">
        <v>4</v>
      </c>
      <c r="Q33" s="13">
        <v>2</v>
      </c>
      <c r="R33" s="13">
        <v>0</v>
      </c>
      <c r="S33" s="13">
        <v>0</v>
      </c>
      <c r="T33" s="13">
        <v>1</v>
      </c>
      <c r="U33" s="20">
        <v>0</v>
      </c>
      <c r="V33" s="51">
        <f t="shared" si="3"/>
        <v>154</v>
      </c>
      <c r="W33" s="41">
        <f t="shared" si="3"/>
        <v>71</v>
      </c>
      <c r="X33" s="63"/>
      <c r="Y33" s="63"/>
      <c r="Z33" s="42"/>
      <c r="AA33" s="122"/>
      <c r="AB33" s="29"/>
      <c r="AC33" s="50">
        <f t="shared" si="4"/>
        <v>0.461038961038961</v>
      </c>
    </row>
    <row r="34" spans="1:29" ht="15">
      <c r="A34" s="121"/>
      <c r="B34" s="27"/>
      <c r="C34" s="25" t="s">
        <v>17</v>
      </c>
      <c r="D34" s="12">
        <f t="shared" si="2"/>
        <v>80</v>
      </c>
      <c r="E34" s="12">
        <f t="shared" si="2"/>
        <v>13</v>
      </c>
      <c r="F34" s="13">
        <v>5</v>
      </c>
      <c r="G34" s="13">
        <v>2</v>
      </c>
      <c r="H34" s="13">
        <v>4</v>
      </c>
      <c r="I34" s="13">
        <v>2</v>
      </c>
      <c r="J34" s="13">
        <v>0</v>
      </c>
      <c r="K34" s="13">
        <v>0</v>
      </c>
      <c r="L34" s="13">
        <v>2</v>
      </c>
      <c r="M34" s="13">
        <v>0</v>
      </c>
      <c r="N34" s="13">
        <v>7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20">
        <v>0</v>
      </c>
      <c r="V34" s="51">
        <f t="shared" si="3"/>
        <v>98</v>
      </c>
      <c r="W34" s="41">
        <f t="shared" si="3"/>
        <v>18</v>
      </c>
      <c r="X34" s="63"/>
      <c r="Y34" s="63"/>
      <c r="Z34" s="42"/>
      <c r="AA34" s="122"/>
      <c r="AB34" s="29"/>
      <c r="AC34" s="50">
        <f t="shared" si="4"/>
        <v>0.1836734693877551</v>
      </c>
    </row>
    <row r="35" spans="1:30" ht="15">
      <c r="A35" s="121"/>
      <c r="B35" s="27"/>
      <c r="C35" s="25" t="s">
        <v>18</v>
      </c>
      <c r="D35" s="12">
        <f t="shared" si="2"/>
        <v>50</v>
      </c>
      <c r="E35" s="12">
        <f t="shared" si="2"/>
        <v>41</v>
      </c>
      <c r="F35" s="13">
        <v>12</v>
      </c>
      <c r="G35" s="13">
        <v>12</v>
      </c>
      <c r="H35" s="13">
        <v>8</v>
      </c>
      <c r="I35" s="13">
        <v>6</v>
      </c>
      <c r="J35" s="13">
        <v>3</v>
      </c>
      <c r="K35" s="13">
        <v>3</v>
      </c>
      <c r="L35" s="13">
        <v>1</v>
      </c>
      <c r="M35" s="13">
        <v>1</v>
      </c>
      <c r="N35" s="13">
        <v>1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5</v>
      </c>
      <c r="U35" s="20">
        <v>5</v>
      </c>
      <c r="V35" s="41">
        <f t="shared" si="3"/>
        <v>80</v>
      </c>
      <c r="W35" s="41">
        <f t="shared" si="3"/>
        <v>69</v>
      </c>
      <c r="X35" s="63"/>
      <c r="Y35" s="63"/>
      <c r="Z35" s="42"/>
      <c r="AA35" s="122"/>
      <c r="AB35" s="29"/>
      <c r="AC35" s="50">
        <f t="shared" si="4"/>
        <v>0.8625</v>
      </c>
      <c r="AD35" s="28"/>
    </row>
    <row r="36" spans="1:30" ht="15">
      <c r="A36" s="121"/>
      <c r="B36" s="27"/>
      <c r="C36" s="82" t="s">
        <v>45</v>
      </c>
      <c r="D36" s="83">
        <f t="shared" si="2"/>
        <v>22</v>
      </c>
      <c r="E36" s="83">
        <f t="shared" si="2"/>
        <v>8</v>
      </c>
      <c r="F36" s="96">
        <v>5</v>
      </c>
      <c r="G36" s="96">
        <v>2</v>
      </c>
      <c r="H36" s="96">
        <v>8</v>
      </c>
      <c r="I36" s="96">
        <v>5</v>
      </c>
      <c r="J36" s="96">
        <v>3</v>
      </c>
      <c r="K36" s="96">
        <v>3</v>
      </c>
      <c r="L36" s="96">
        <v>1</v>
      </c>
      <c r="M36" s="96">
        <v>1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1</v>
      </c>
      <c r="U36" s="97">
        <v>0</v>
      </c>
      <c r="V36" s="99">
        <f t="shared" si="3"/>
        <v>40</v>
      </c>
      <c r="W36" s="99">
        <f t="shared" si="3"/>
        <v>19</v>
      </c>
      <c r="X36" s="63"/>
      <c r="Y36" s="63"/>
      <c r="Z36" s="42"/>
      <c r="AA36" s="122"/>
      <c r="AB36" s="29"/>
      <c r="AC36" s="50">
        <f t="shared" si="4"/>
        <v>0.475</v>
      </c>
      <c r="AD36" s="28"/>
    </row>
    <row r="37" spans="1:30" ht="15">
      <c r="A37" s="121"/>
      <c r="B37" s="27"/>
      <c r="C37" s="25" t="s">
        <v>19</v>
      </c>
      <c r="D37" s="12">
        <f t="shared" si="2"/>
        <v>197</v>
      </c>
      <c r="E37" s="12">
        <f t="shared" si="2"/>
        <v>179</v>
      </c>
      <c r="F37" s="13">
        <v>34</v>
      </c>
      <c r="G37" s="13">
        <v>32</v>
      </c>
      <c r="H37" s="13">
        <v>32</v>
      </c>
      <c r="I37" s="13">
        <v>24</v>
      </c>
      <c r="J37" s="13">
        <v>3</v>
      </c>
      <c r="K37" s="13">
        <v>3</v>
      </c>
      <c r="L37" s="13">
        <v>16</v>
      </c>
      <c r="M37" s="13">
        <v>16</v>
      </c>
      <c r="N37" s="13">
        <v>20</v>
      </c>
      <c r="O37" s="13">
        <v>17</v>
      </c>
      <c r="P37" s="13">
        <v>1</v>
      </c>
      <c r="Q37" s="13">
        <v>1</v>
      </c>
      <c r="R37" s="13">
        <v>6</v>
      </c>
      <c r="S37" s="13">
        <v>6</v>
      </c>
      <c r="T37" s="13">
        <v>7</v>
      </c>
      <c r="U37" s="20">
        <v>7</v>
      </c>
      <c r="V37" s="41">
        <f t="shared" si="3"/>
        <v>316</v>
      </c>
      <c r="W37" s="52">
        <f t="shared" si="3"/>
        <v>285</v>
      </c>
      <c r="X37" s="63"/>
      <c r="Y37" s="63"/>
      <c r="Z37" s="42"/>
      <c r="AA37" s="122"/>
      <c r="AB37" s="29"/>
      <c r="AC37" s="50">
        <f t="shared" si="4"/>
        <v>0.9018987341772152</v>
      </c>
      <c r="AD37" s="30"/>
    </row>
    <row r="38" spans="1:29" ht="15">
      <c r="A38" s="121"/>
      <c r="B38" s="27"/>
      <c r="C38" s="25" t="s">
        <v>20</v>
      </c>
      <c r="D38" s="12">
        <f t="shared" si="2"/>
        <v>121</v>
      </c>
      <c r="E38" s="12">
        <f t="shared" si="2"/>
        <v>47</v>
      </c>
      <c r="F38" s="13">
        <v>7</v>
      </c>
      <c r="G38" s="13">
        <v>3</v>
      </c>
      <c r="H38" s="13">
        <v>17</v>
      </c>
      <c r="I38" s="13">
        <v>5</v>
      </c>
      <c r="J38" s="13">
        <v>2</v>
      </c>
      <c r="K38" s="13">
        <v>0</v>
      </c>
      <c r="L38" s="13">
        <v>1</v>
      </c>
      <c r="M38" s="13">
        <v>0</v>
      </c>
      <c r="N38" s="13">
        <v>6</v>
      </c>
      <c r="O38" s="13">
        <v>3</v>
      </c>
      <c r="P38" s="13">
        <v>2</v>
      </c>
      <c r="Q38" s="13">
        <v>1</v>
      </c>
      <c r="R38" s="13">
        <v>2</v>
      </c>
      <c r="S38" s="13">
        <v>0</v>
      </c>
      <c r="T38" s="13">
        <v>0</v>
      </c>
      <c r="U38" s="20">
        <v>0</v>
      </c>
      <c r="V38" s="41">
        <f t="shared" si="3"/>
        <v>158</v>
      </c>
      <c r="W38" s="41">
        <f t="shared" si="3"/>
        <v>59</v>
      </c>
      <c r="X38" s="63"/>
      <c r="Y38" s="63"/>
      <c r="Z38" s="42"/>
      <c r="AA38" s="122"/>
      <c r="AB38" s="29"/>
      <c r="AC38" s="50">
        <f t="shared" si="4"/>
        <v>0.37341772151898733</v>
      </c>
    </row>
    <row r="39" spans="1:29" ht="15">
      <c r="A39" s="121"/>
      <c r="B39" s="27"/>
      <c r="C39" s="25" t="s">
        <v>21</v>
      </c>
      <c r="D39" s="12">
        <f t="shared" si="2"/>
        <v>37</v>
      </c>
      <c r="E39" s="12">
        <f t="shared" si="2"/>
        <v>24</v>
      </c>
      <c r="F39" s="13">
        <v>4</v>
      </c>
      <c r="G39" s="13">
        <v>1</v>
      </c>
      <c r="H39" s="13">
        <v>3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1</v>
      </c>
      <c r="U39" s="20">
        <v>0</v>
      </c>
      <c r="V39" s="52">
        <f t="shared" si="3"/>
        <v>45</v>
      </c>
      <c r="W39" s="52">
        <f t="shared" si="3"/>
        <v>26</v>
      </c>
      <c r="X39" s="63"/>
      <c r="Y39" s="63"/>
      <c r="Z39" s="42"/>
      <c r="AA39" s="122"/>
      <c r="AB39" s="29"/>
      <c r="AC39" s="50">
        <f t="shared" si="4"/>
        <v>0.5777777777777777</v>
      </c>
    </row>
    <row r="40" spans="1:29" ht="15">
      <c r="A40" s="121"/>
      <c r="B40" s="27"/>
      <c r="C40" s="25" t="s">
        <v>22</v>
      </c>
      <c r="D40" s="12">
        <f t="shared" si="2"/>
        <v>107</v>
      </c>
      <c r="E40" s="12">
        <f t="shared" si="2"/>
        <v>32</v>
      </c>
      <c r="F40" s="13">
        <v>9</v>
      </c>
      <c r="G40" s="13">
        <v>0</v>
      </c>
      <c r="H40" s="13">
        <v>19</v>
      </c>
      <c r="I40" s="13">
        <v>8</v>
      </c>
      <c r="J40" s="13">
        <v>4</v>
      </c>
      <c r="K40" s="13">
        <v>1</v>
      </c>
      <c r="L40" s="13">
        <v>0</v>
      </c>
      <c r="M40" s="13">
        <v>0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3</v>
      </c>
      <c r="U40" s="20">
        <v>0</v>
      </c>
      <c r="V40" s="52">
        <f t="shared" si="3"/>
        <v>144</v>
      </c>
      <c r="W40" s="52">
        <f t="shared" si="3"/>
        <v>41</v>
      </c>
      <c r="X40" s="63"/>
      <c r="Y40" s="63"/>
      <c r="Z40" s="42"/>
      <c r="AA40" s="122"/>
      <c r="AB40" s="29"/>
      <c r="AC40" s="50">
        <f t="shared" si="4"/>
        <v>0.2847222222222222</v>
      </c>
    </row>
    <row r="41" spans="1:29" ht="15">
      <c r="A41" s="121"/>
      <c r="B41" s="27"/>
      <c r="C41" s="25" t="s">
        <v>23</v>
      </c>
      <c r="D41" s="12">
        <f t="shared" si="2"/>
        <v>49</v>
      </c>
      <c r="E41" s="12">
        <f t="shared" si="2"/>
        <v>3</v>
      </c>
      <c r="F41" s="13">
        <v>1</v>
      </c>
      <c r="G41" s="13">
        <v>0</v>
      </c>
      <c r="H41" s="13">
        <v>10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3"/>
        <v>61</v>
      </c>
      <c r="W41" s="41">
        <f t="shared" si="3"/>
        <v>4</v>
      </c>
      <c r="X41" s="63"/>
      <c r="Y41" s="63"/>
      <c r="Z41" s="42"/>
      <c r="AA41" s="122"/>
      <c r="AB41" s="29"/>
      <c r="AC41" s="50">
        <f t="shared" si="4"/>
        <v>0.06557377049180328</v>
      </c>
    </row>
    <row r="42" spans="1:29" ht="15">
      <c r="A42" s="121"/>
      <c r="B42" s="27"/>
      <c r="C42" s="25" t="s">
        <v>24</v>
      </c>
      <c r="D42" s="12">
        <f t="shared" si="2"/>
        <v>6</v>
      </c>
      <c r="E42" s="12">
        <f t="shared" si="2"/>
        <v>0</v>
      </c>
      <c r="F42" s="13">
        <v>0</v>
      </c>
      <c r="G42" s="13">
        <v>0</v>
      </c>
      <c r="H42" s="13">
        <v>2</v>
      </c>
      <c r="I42" s="13">
        <v>1</v>
      </c>
      <c r="J42" s="13">
        <v>1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3"/>
        <v>9</v>
      </c>
      <c r="W42" s="41">
        <f t="shared" si="3"/>
        <v>2</v>
      </c>
      <c r="X42" s="63"/>
      <c r="Y42" s="63"/>
      <c r="Z42" s="42"/>
      <c r="AA42" s="122"/>
      <c r="AB42" s="29"/>
      <c r="AC42" s="50">
        <f t="shared" si="4"/>
        <v>0.2222222222222222</v>
      </c>
    </row>
    <row r="43" spans="1:29" ht="15">
      <c r="A43" s="121"/>
      <c r="B43" s="27"/>
      <c r="C43" s="25" t="s">
        <v>25</v>
      </c>
      <c r="D43" s="12">
        <f t="shared" si="2"/>
        <v>172</v>
      </c>
      <c r="E43" s="12">
        <f t="shared" si="2"/>
        <v>28</v>
      </c>
      <c r="F43" s="13">
        <v>16</v>
      </c>
      <c r="G43" s="13">
        <v>2</v>
      </c>
      <c r="H43" s="13">
        <v>9</v>
      </c>
      <c r="I43" s="13">
        <v>4</v>
      </c>
      <c r="J43" s="13">
        <v>0</v>
      </c>
      <c r="K43" s="13">
        <v>0</v>
      </c>
      <c r="L43" s="13">
        <v>1</v>
      </c>
      <c r="M43" s="13">
        <v>0</v>
      </c>
      <c r="N43" s="13">
        <v>14</v>
      </c>
      <c r="O43" s="13">
        <v>5</v>
      </c>
      <c r="P43" s="13">
        <v>2</v>
      </c>
      <c r="Q43" s="13">
        <v>0</v>
      </c>
      <c r="R43" s="13">
        <v>0</v>
      </c>
      <c r="S43" s="13">
        <v>0</v>
      </c>
      <c r="T43" s="13">
        <v>8</v>
      </c>
      <c r="U43" s="20">
        <v>1</v>
      </c>
      <c r="V43" s="41">
        <f t="shared" si="3"/>
        <v>222</v>
      </c>
      <c r="W43" s="41">
        <f t="shared" si="3"/>
        <v>40</v>
      </c>
      <c r="X43" s="63"/>
      <c r="Y43" s="63"/>
      <c r="Z43" s="42"/>
      <c r="AA43" s="122"/>
      <c r="AB43" s="29"/>
      <c r="AC43" s="50">
        <f t="shared" si="4"/>
        <v>0.18018018018018017</v>
      </c>
    </row>
    <row r="44" spans="1:29" ht="15.75" thickBot="1">
      <c r="A44" s="121"/>
      <c r="B44" s="27"/>
      <c r="C44" s="26" t="s">
        <v>26</v>
      </c>
      <c r="D44" s="12">
        <f t="shared" si="2"/>
        <v>28</v>
      </c>
      <c r="E44" s="12">
        <f t="shared" si="2"/>
        <v>3</v>
      </c>
      <c r="F44" s="15">
        <v>1</v>
      </c>
      <c r="G44" s="15">
        <v>0</v>
      </c>
      <c r="H44" s="13">
        <v>1</v>
      </c>
      <c r="I44" s="13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21">
        <v>0</v>
      </c>
      <c r="V44" s="41">
        <f t="shared" si="3"/>
        <v>30</v>
      </c>
      <c r="W44" s="41">
        <f t="shared" si="3"/>
        <v>3</v>
      </c>
      <c r="X44" s="63"/>
      <c r="Y44" s="63"/>
      <c r="Z44" s="42"/>
      <c r="AA44" s="122"/>
      <c r="AB44" s="29"/>
      <c r="AC44" s="50">
        <f t="shared" si="4"/>
        <v>0.1</v>
      </c>
    </row>
    <row r="45" spans="1:29" ht="15.75" thickBot="1">
      <c r="A45" s="121"/>
      <c r="B45" s="27"/>
      <c r="C45" s="34" t="s">
        <v>27</v>
      </c>
      <c r="D45" s="66">
        <f>+(D25+F25+H25+J25+L25+N25+P25+R25+T25+V25)</f>
        <v>1039</v>
      </c>
      <c r="E45" s="35">
        <f>+(E25+G25+I25+K25+M25+O25+Q25+S25+U25+W25)</f>
        <v>456</v>
      </c>
      <c r="F45" s="66">
        <f>SUM(F31:F44)</f>
        <v>118</v>
      </c>
      <c r="G45" s="66">
        <f aca="true" t="shared" si="5" ref="G45:Q45">SUM(G31:G44)</f>
        <v>60</v>
      </c>
      <c r="H45" s="66">
        <f t="shared" si="5"/>
        <v>128</v>
      </c>
      <c r="I45" s="66">
        <f t="shared" si="5"/>
        <v>62</v>
      </c>
      <c r="J45" s="66">
        <f t="shared" si="5"/>
        <v>19</v>
      </c>
      <c r="K45" s="66">
        <f t="shared" si="5"/>
        <v>13</v>
      </c>
      <c r="L45" s="66">
        <f t="shared" si="5"/>
        <v>34</v>
      </c>
      <c r="M45" s="66">
        <f t="shared" si="5"/>
        <v>20</v>
      </c>
      <c r="N45" s="66">
        <f t="shared" si="5"/>
        <v>70</v>
      </c>
      <c r="O45" s="66">
        <f t="shared" si="5"/>
        <v>38</v>
      </c>
      <c r="P45" s="66">
        <f t="shared" si="5"/>
        <v>12</v>
      </c>
      <c r="Q45" s="66">
        <f t="shared" si="5"/>
        <v>5</v>
      </c>
      <c r="R45" s="66">
        <f>SUM(R31:R44)</f>
        <v>8</v>
      </c>
      <c r="S45" s="66">
        <f>SUM(S31:S44)</f>
        <v>6</v>
      </c>
      <c r="T45" s="66">
        <f>SUM(T31:T44)</f>
        <v>33</v>
      </c>
      <c r="U45" s="43">
        <f>SUM(U31:U44)</f>
        <v>16</v>
      </c>
      <c r="V45" s="66">
        <f>+(D25+F25+H25+J25+L25+N25+P25+R25+T25+V25+F45+H45+J45+L45+N45+P45+R45+T45)</f>
        <v>1461</v>
      </c>
      <c r="W45" s="35">
        <f>+(E25+G25+I25+K25+M25+O25+Q25+S25+U25+W25+G45+I45+K45+M45+O45+Q45+S45+U45)</f>
        <v>676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0.43888354186718</v>
      </c>
      <c r="E46" s="101"/>
      <c r="F46" s="100">
        <f>+(G45/F45)</f>
        <v>0.5084745762711864</v>
      </c>
      <c r="G46" s="101"/>
      <c r="H46" s="100">
        <f>+(I45/H45)</f>
        <v>0.484375</v>
      </c>
      <c r="I46" s="101"/>
      <c r="J46" s="100">
        <f>+(K45/J45)</f>
        <v>0.6842105263157895</v>
      </c>
      <c r="K46" s="101"/>
      <c r="L46" s="100">
        <f>+(M45/L45)</f>
        <v>0.5882352941176471</v>
      </c>
      <c r="M46" s="101"/>
      <c r="N46" s="100">
        <f>+(O45/N45)</f>
        <v>0.5428571428571428</v>
      </c>
      <c r="O46" s="101"/>
      <c r="P46" s="100">
        <f>+(Q45/P45)</f>
        <v>0.4166666666666667</v>
      </c>
      <c r="Q46" s="101"/>
      <c r="R46" s="100">
        <f>+(S45/R45)</f>
        <v>0.75</v>
      </c>
      <c r="S46" s="101"/>
      <c r="T46" s="100">
        <f>+(U45/T45)</f>
        <v>0.48484848484848486</v>
      </c>
      <c r="U46" s="101"/>
      <c r="V46" s="100">
        <f>+(W45/V45)</f>
        <v>0.46269678302532513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H29:I29"/>
    <mergeCell ref="J29:K29"/>
    <mergeCell ref="L29:M29"/>
    <mergeCell ref="N29:O29"/>
    <mergeCell ref="P29:Q29"/>
    <mergeCell ref="R29:S29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H9:I9"/>
    <mergeCell ref="J9:K9"/>
    <mergeCell ref="L9:M9"/>
    <mergeCell ref="N9:O9"/>
    <mergeCell ref="P9:Q9"/>
    <mergeCell ref="R9:S9"/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D5" sqref="D5:O5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66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f>(MAYO!V31)</f>
        <v>55</v>
      </c>
    </row>
    <row r="9" spans="2:20" ht="15">
      <c r="B9" s="122"/>
      <c r="Q9" s="131"/>
      <c r="S9" s="6" t="s">
        <v>15</v>
      </c>
      <c r="T9" s="41">
        <f>(MAYO!V32)</f>
        <v>48</v>
      </c>
    </row>
    <row r="10" spans="2:20" ht="15">
      <c r="B10" s="122"/>
      <c r="Q10" s="131"/>
      <c r="S10" s="6" t="s">
        <v>16</v>
      </c>
      <c r="T10" s="41">
        <f>(MAYO!V33)</f>
        <v>134</v>
      </c>
    </row>
    <row r="11" spans="2:20" ht="15">
      <c r="B11" s="122"/>
      <c r="Q11" s="131"/>
      <c r="S11" s="6" t="s">
        <v>17</v>
      </c>
      <c r="T11" s="41">
        <f>(MAYO!V34)</f>
        <v>109</v>
      </c>
    </row>
    <row r="12" spans="2:20" ht="15">
      <c r="B12" s="122"/>
      <c r="Q12" s="131"/>
      <c r="S12" s="6" t="s">
        <v>47</v>
      </c>
      <c r="T12" s="41">
        <f>(MAYO!V35)</f>
        <v>77</v>
      </c>
    </row>
    <row r="13" spans="2:20" ht="15">
      <c r="B13" s="122"/>
      <c r="Q13" s="131"/>
      <c r="S13" s="7" t="s">
        <v>45</v>
      </c>
      <c r="T13" s="41">
        <f>(MAYO!V36)</f>
        <v>63</v>
      </c>
    </row>
    <row r="14" spans="2:20" ht="15">
      <c r="B14" s="122"/>
      <c r="Q14" s="131"/>
      <c r="S14" s="6" t="s">
        <v>46</v>
      </c>
      <c r="T14" s="41">
        <f>(MAYO!V37)</f>
        <v>315</v>
      </c>
    </row>
    <row r="15" spans="2:20" ht="15">
      <c r="B15" s="122"/>
      <c r="Q15" s="131"/>
      <c r="S15" s="6" t="s">
        <v>20</v>
      </c>
      <c r="T15" s="41">
        <f>(MAYO!V38)</f>
        <v>152</v>
      </c>
    </row>
    <row r="16" spans="2:20" ht="15">
      <c r="B16" s="122"/>
      <c r="Q16" s="131"/>
      <c r="S16" s="6" t="s">
        <v>21</v>
      </c>
      <c r="T16" s="41">
        <f>(MAYO!V39)</f>
        <v>44</v>
      </c>
    </row>
    <row r="17" spans="2:20" ht="15">
      <c r="B17" s="122"/>
      <c r="Q17" s="131"/>
      <c r="S17" s="6" t="s">
        <v>48</v>
      </c>
      <c r="T17" s="41">
        <f>(MAYO!V40)</f>
        <v>180</v>
      </c>
    </row>
    <row r="18" spans="2:20" ht="15">
      <c r="B18" s="122"/>
      <c r="Q18" s="131"/>
      <c r="S18" s="6" t="s">
        <v>23</v>
      </c>
      <c r="T18" s="41">
        <f>(MAYO!V41)</f>
        <v>61</v>
      </c>
    </row>
    <row r="19" spans="2:20" ht="15">
      <c r="B19" s="122"/>
      <c r="Q19" s="131"/>
      <c r="S19" s="6" t="s">
        <v>49</v>
      </c>
      <c r="T19" s="41">
        <f>(MAYO!V42)</f>
        <v>16</v>
      </c>
    </row>
    <row r="20" spans="2:20" ht="15">
      <c r="B20" s="122"/>
      <c r="Q20" s="131"/>
      <c r="S20" s="6" t="s">
        <v>25</v>
      </c>
      <c r="T20" s="41">
        <f>(MAYO!V43)</f>
        <v>238</v>
      </c>
    </row>
    <row r="21" spans="2:20" ht="15">
      <c r="B21" s="122"/>
      <c r="Q21" s="131"/>
      <c r="S21" s="8" t="s">
        <v>50</v>
      </c>
      <c r="T21" s="41">
        <f>(MAYO!V44)</f>
        <v>18</v>
      </c>
    </row>
    <row r="22" spans="2:21" ht="12.75">
      <c r="B22" s="122"/>
      <c r="Q22" s="131"/>
      <c r="S22" s="4"/>
      <c r="T22" s="10">
        <f>SUM(T8:T21)</f>
        <v>1510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4">
      <selection activeCell="L24" sqref="L24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68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03" t="s">
        <v>8</v>
      </c>
      <c r="M9" s="104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71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1</v>
      </c>
      <c r="G11" s="11">
        <v>0</v>
      </c>
      <c r="H11" s="11">
        <v>5</v>
      </c>
      <c r="I11" s="11">
        <v>1</v>
      </c>
      <c r="J11" s="11">
        <v>1</v>
      </c>
      <c r="K11" s="11">
        <v>0</v>
      </c>
      <c r="L11" s="11">
        <v>1</v>
      </c>
      <c r="M11" s="11">
        <v>0</v>
      </c>
      <c r="N11" s="11">
        <v>1</v>
      </c>
      <c r="O11" s="11">
        <v>0</v>
      </c>
      <c r="P11" s="11">
        <v>6</v>
      </c>
      <c r="Q11" s="11">
        <v>0</v>
      </c>
      <c r="R11" s="11">
        <v>13</v>
      </c>
      <c r="S11" s="11">
        <v>0</v>
      </c>
      <c r="T11" s="11">
        <v>1</v>
      </c>
      <c r="U11" s="11">
        <v>0</v>
      </c>
      <c r="V11" s="11">
        <v>2</v>
      </c>
      <c r="W11" s="11">
        <v>0</v>
      </c>
      <c r="X11" s="12">
        <f>(D11+F11+H11+J11+L11+N11+P11+R11+T11+V11)</f>
        <v>31</v>
      </c>
      <c r="Y11" s="12">
        <f>(E11+G11+I11+K11+M11+O11+Q11+S11+U11+W11)</f>
        <v>1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10</v>
      </c>
      <c r="E12" s="13">
        <v>4</v>
      </c>
      <c r="F12" s="13">
        <v>17</v>
      </c>
      <c r="G12" s="13">
        <v>10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3</v>
      </c>
      <c r="S12" s="13">
        <v>3</v>
      </c>
      <c r="T12" s="13">
        <v>3</v>
      </c>
      <c r="U12" s="13">
        <v>2</v>
      </c>
      <c r="V12" s="13">
        <v>0</v>
      </c>
      <c r="W12" s="13">
        <v>0</v>
      </c>
      <c r="X12" s="12">
        <f aca="true" t="shared" si="0" ref="X12:Y24">(D12+F12+H12+J12+L12+N12+P12+R12+T12+V12)</f>
        <v>34</v>
      </c>
      <c r="Y12" s="12">
        <f t="shared" si="0"/>
        <v>19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27</v>
      </c>
      <c r="E13" s="13">
        <v>15</v>
      </c>
      <c r="F13" s="13">
        <v>43</v>
      </c>
      <c r="G13" s="13">
        <v>24</v>
      </c>
      <c r="H13" s="13">
        <v>8</v>
      </c>
      <c r="I13" s="13">
        <v>4</v>
      </c>
      <c r="J13" s="13">
        <v>4</v>
      </c>
      <c r="K13" s="13">
        <v>3</v>
      </c>
      <c r="L13" s="13">
        <v>3</v>
      </c>
      <c r="M13" s="13">
        <v>2</v>
      </c>
      <c r="N13" s="13">
        <v>0</v>
      </c>
      <c r="O13" s="13">
        <v>0</v>
      </c>
      <c r="P13" s="13">
        <v>8</v>
      </c>
      <c r="Q13" s="13">
        <v>3</v>
      </c>
      <c r="R13" s="13">
        <v>12</v>
      </c>
      <c r="S13" s="13">
        <v>5</v>
      </c>
      <c r="T13" s="13">
        <v>2</v>
      </c>
      <c r="U13" s="13">
        <v>1</v>
      </c>
      <c r="V13" s="13">
        <v>3</v>
      </c>
      <c r="W13" s="13">
        <v>2</v>
      </c>
      <c r="X13" s="12">
        <f t="shared" si="0"/>
        <v>110</v>
      </c>
      <c r="Y13" s="12">
        <f t="shared" si="0"/>
        <v>59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32</v>
      </c>
      <c r="E14" s="13">
        <v>7</v>
      </c>
      <c r="F14" s="13">
        <v>17</v>
      </c>
      <c r="G14" s="13">
        <v>3</v>
      </c>
      <c r="H14" s="13">
        <v>2</v>
      </c>
      <c r="I14" s="13">
        <v>1</v>
      </c>
      <c r="J14" s="13">
        <v>5</v>
      </c>
      <c r="K14" s="13">
        <v>0</v>
      </c>
      <c r="L14" s="13">
        <v>4</v>
      </c>
      <c r="M14" s="13">
        <v>1</v>
      </c>
      <c r="N14" s="13">
        <v>0</v>
      </c>
      <c r="O14" s="13">
        <v>0</v>
      </c>
      <c r="P14" s="13">
        <v>4</v>
      </c>
      <c r="Q14" s="13">
        <v>1</v>
      </c>
      <c r="R14" s="13">
        <v>11</v>
      </c>
      <c r="S14" s="13">
        <v>3</v>
      </c>
      <c r="T14" s="13">
        <v>3</v>
      </c>
      <c r="U14" s="13">
        <v>0</v>
      </c>
      <c r="V14" s="13">
        <v>0</v>
      </c>
      <c r="W14" s="13">
        <v>0</v>
      </c>
      <c r="X14" s="12">
        <f t="shared" si="0"/>
        <v>78</v>
      </c>
      <c r="Y14" s="12">
        <f t="shared" si="0"/>
        <v>16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3</v>
      </c>
      <c r="E15" s="13">
        <v>2</v>
      </c>
      <c r="F15" s="13">
        <v>12</v>
      </c>
      <c r="G15" s="13">
        <v>10</v>
      </c>
      <c r="H15" s="13">
        <v>10</v>
      </c>
      <c r="I15" s="13">
        <v>9</v>
      </c>
      <c r="J15" s="13">
        <v>5</v>
      </c>
      <c r="K15" s="13">
        <v>3</v>
      </c>
      <c r="L15" s="13">
        <v>3</v>
      </c>
      <c r="M15" s="13">
        <v>2</v>
      </c>
      <c r="N15" s="13">
        <v>0</v>
      </c>
      <c r="O15" s="13">
        <v>0</v>
      </c>
      <c r="P15" s="13">
        <v>6</v>
      </c>
      <c r="Q15" s="13">
        <v>6</v>
      </c>
      <c r="R15" s="13">
        <v>3</v>
      </c>
      <c r="S15" s="13">
        <v>3</v>
      </c>
      <c r="T15" s="13">
        <v>1</v>
      </c>
      <c r="U15" s="13">
        <v>1</v>
      </c>
      <c r="V15" s="13">
        <v>0</v>
      </c>
      <c r="W15" s="13">
        <v>0</v>
      </c>
      <c r="X15" s="12">
        <f t="shared" si="0"/>
        <v>43</v>
      </c>
      <c r="Y15" s="12">
        <f t="shared" si="0"/>
        <v>36</v>
      </c>
      <c r="Z15" s="2"/>
      <c r="AA15" s="122"/>
      <c r="AB15" s="29"/>
    </row>
    <row r="16" spans="1:28" ht="14.25">
      <c r="A16" s="121"/>
      <c r="B16" s="27"/>
      <c r="C16" s="86" t="s">
        <v>45</v>
      </c>
      <c r="D16" s="98">
        <v>2</v>
      </c>
      <c r="E16" s="96">
        <v>0</v>
      </c>
      <c r="F16" s="96">
        <v>8</v>
      </c>
      <c r="G16" s="96">
        <v>3</v>
      </c>
      <c r="H16" s="96">
        <v>0</v>
      </c>
      <c r="I16" s="96">
        <v>0</v>
      </c>
      <c r="J16" s="96">
        <v>2</v>
      </c>
      <c r="K16" s="96">
        <v>1</v>
      </c>
      <c r="L16" s="96">
        <v>13</v>
      </c>
      <c r="M16" s="96">
        <v>3</v>
      </c>
      <c r="N16" s="96">
        <v>0</v>
      </c>
      <c r="O16" s="96">
        <v>0</v>
      </c>
      <c r="P16" s="96">
        <v>1</v>
      </c>
      <c r="Q16" s="96">
        <v>0</v>
      </c>
      <c r="R16" s="96">
        <v>7</v>
      </c>
      <c r="S16" s="96">
        <v>5</v>
      </c>
      <c r="T16" s="96">
        <v>1</v>
      </c>
      <c r="U16" s="96">
        <v>1</v>
      </c>
      <c r="V16" s="96">
        <v>2</v>
      </c>
      <c r="W16" s="96">
        <v>0</v>
      </c>
      <c r="X16" s="83">
        <f t="shared" si="0"/>
        <v>36</v>
      </c>
      <c r="Y16" s="83">
        <f t="shared" si="0"/>
        <v>13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25</v>
      </c>
      <c r="E17" s="13">
        <v>22</v>
      </c>
      <c r="F17" s="13">
        <v>83</v>
      </c>
      <c r="G17" s="13">
        <v>80</v>
      </c>
      <c r="H17" s="13">
        <v>29</v>
      </c>
      <c r="I17" s="13">
        <v>29</v>
      </c>
      <c r="J17" s="13">
        <v>16</v>
      </c>
      <c r="K17" s="13">
        <v>14</v>
      </c>
      <c r="L17" s="13">
        <v>13</v>
      </c>
      <c r="M17" s="13">
        <v>13</v>
      </c>
      <c r="N17" s="13">
        <v>0</v>
      </c>
      <c r="O17" s="13">
        <v>0</v>
      </c>
      <c r="P17" s="13">
        <v>10</v>
      </c>
      <c r="Q17" s="13">
        <v>10</v>
      </c>
      <c r="R17" s="13">
        <v>28</v>
      </c>
      <c r="S17" s="13">
        <v>26</v>
      </c>
      <c r="T17" s="13">
        <v>7</v>
      </c>
      <c r="U17" s="13">
        <v>5</v>
      </c>
      <c r="V17" s="13">
        <v>2</v>
      </c>
      <c r="W17" s="13">
        <v>1</v>
      </c>
      <c r="X17" s="12">
        <f t="shared" si="0"/>
        <v>213</v>
      </c>
      <c r="Y17" s="12">
        <f t="shared" si="0"/>
        <v>200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23</v>
      </c>
      <c r="E18" s="13">
        <v>8</v>
      </c>
      <c r="F18" s="13">
        <v>46</v>
      </c>
      <c r="G18" s="13">
        <v>21</v>
      </c>
      <c r="H18" s="13">
        <v>4</v>
      </c>
      <c r="I18" s="13">
        <v>2</v>
      </c>
      <c r="J18" s="13">
        <v>11</v>
      </c>
      <c r="K18" s="13">
        <v>2</v>
      </c>
      <c r="L18" s="13">
        <v>19</v>
      </c>
      <c r="M18" s="13">
        <v>3</v>
      </c>
      <c r="N18" s="13">
        <v>0</v>
      </c>
      <c r="O18" s="13">
        <v>0</v>
      </c>
      <c r="P18" s="13">
        <v>6</v>
      </c>
      <c r="Q18" s="13">
        <v>1</v>
      </c>
      <c r="R18" s="13">
        <v>14</v>
      </c>
      <c r="S18" s="13">
        <v>8</v>
      </c>
      <c r="T18" s="13">
        <v>12</v>
      </c>
      <c r="U18" s="13">
        <v>5</v>
      </c>
      <c r="V18" s="13">
        <v>3</v>
      </c>
      <c r="W18" s="13">
        <v>3</v>
      </c>
      <c r="X18" s="12">
        <f t="shared" si="0"/>
        <v>138</v>
      </c>
      <c r="Y18" s="12">
        <f t="shared" si="0"/>
        <v>53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20</v>
      </c>
      <c r="E19" s="13">
        <v>7</v>
      </c>
      <c r="F19" s="13">
        <v>31</v>
      </c>
      <c r="G19" s="13">
        <v>15</v>
      </c>
      <c r="H19" s="13">
        <v>5</v>
      </c>
      <c r="I19" s="13">
        <v>1</v>
      </c>
      <c r="J19" s="13">
        <v>0</v>
      </c>
      <c r="K19" s="13">
        <v>0</v>
      </c>
      <c r="L19" s="13">
        <v>4</v>
      </c>
      <c r="M19" s="13">
        <v>2</v>
      </c>
      <c r="N19" s="13">
        <v>0</v>
      </c>
      <c r="O19" s="13">
        <v>0</v>
      </c>
      <c r="P19" s="13">
        <v>1</v>
      </c>
      <c r="Q19" s="13">
        <v>0</v>
      </c>
      <c r="R19" s="13">
        <v>1</v>
      </c>
      <c r="S19" s="13">
        <v>0</v>
      </c>
      <c r="T19" s="13">
        <v>2</v>
      </c>
      <c r="U19" s="13">
        <v>2</v>
      </c>
      <c r="V19" s="13">
        <v>0</v>
      </c>
      <c r="W19" s="13">
        <v>0</v>
      </c>
      <c r="X19" s="12">
        <f t="shared" si="0"/>
        <v>64</v>
      </c>
      <c r="Y19" s="12">
        <f t="shared" si="0"/>
        <v>27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34</v>
      </c>
      <c r="E20" s="13">
        <v>13</v>
      </c>
      <c r="F20" s="13">
        <v>74</v>
      </c>
      <c r="G20" s="13">
        <v>24</v>
      </c>
      <c r="H20" s="13">
        <v>5</v>
      </c>
      <c r="I20" s="13">
        <v>0</v>
      </c>
      <c r="J20" s="13">
        <v>3</v>
      </c>
      <c r="K20" s="13">
        <v>1</v>
      </c>
      <c r="L20" s="13">
        <v>8</v>
      </c>
      <c r="M20" s="13">
        <v>1</v>
      </c>
      <c r="N20" s="13">
        <v>0</v>
      </c>
      <c r="O20" s="13">
        <v>0</v>
      </c>
      <c r="P20" s="13">
        <v>6</v>
      </c>
      <c r="Q20" s="13">
        <v>1</v>
      </c>
      <c r="R20" s="13">
        <v>16</v>
      </c>
      <c r="S20" s="13">
        <v>3</v>
      </c>
      <c r="T20" s="13">
        <v>4</v>
      </c>
      <c r="U20" s="13">
        <v>2</v>
      </c>
      <c r="V20" s="13">
        <v>1</v>
      </c>
      <c r="W20" s="13">
        <v>0</v>
      </c>
      <c r="X20" s="12">
        <f t="shared" si="0"/>
        <v>151</v>
      </c>
      <c r="Y20" s="12">
        <f t="shared" si="0"/>
        <v>45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30</v>
      </c>
      <c r="E21" s="13">
        <v>5</v>
      </c>
      <c r="F21" s="13">
        <v>31</v>
      </c>
      <c r="G21" s="13">
        <v>3</v>
      </c>
      <c r="H21" s="13">
        <v>0</v>
      </c>
      <c r="I21" s="13">
        <v>0</v>
      </c>
      <c r="J21" s="13">
        <v>0</v>
      </c>
      <c r="K21" s="13">
        <v>0</v>
      </c>
      <c r="L21" s="13">
        <v>1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1</v>
      </c>
      <c r="V21" s="13">
        <v>0</v>
      </c>
      <c r="W21" s="13">
        <v>0</v>
      </c>
      <c r="X21" s="12">
        <f t="shared" si="0"/>
        <v>63</v>
      </c>
      <c r="Y21" s="12">
        <f t="shared" si="0"/>
        <v>10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2</v>
      </c>
      <c r="E22" s="13">
        <v>0</v>
      </c>
      <c r="F22" s="13">
        <v>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10</v>
      </c>
      <c r="Y22" s="12">
        <f t="shared" si="0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52</v>
      </c>
      <c r="E23" s="13">
        <v>4</v>
      </c>
      <c r="F23" s="13">
        <v>67</v>
      </c>
      <c r="G23" s="13">
        <v>8</v>
      </c>
      <c r="H23" s="13">
        <v>8</v>
      </c>
      <c r="I23" s="13">
        <v>0</v>
      </c>
      <c r="J23" s="13">
        <v>8</v>
      </c>
      <c r="K23" s="13">
        <v>2</v>
      </c>
      <c r="L23" s="13">
        <v>5</v>
      </c>
      <c r="M23" s="13">
        <v>3</v>
      </c>
      <c r="N23" s="13">
        <v>0</v>
      </c>
      <c r="O23" s="13">
        <v>0</v>
      </c>
      <c r="P23" s="13">
        <v>4</v>
      </c>
      <c r="Q23" s="13">
        <v>2</v>
      </c>
      <c r="R23" s="13">
        <v>12</v>
      </c>
      <c r="S23" s="13">
        <v>1</v>
      </c>
      <c r="T23" s="13">
        <v>13</v>
      </c>
      <c r="U23" s="13">
        <v>6</v>
      </c>
      <c r="V23" s="13">
        <v>2</v>
      </c>
      <c r="W23" s="13">
        <v>1</v>
      </c>
      <c r="X23" s="12">
        <f t="shared" si="0"/>
        <v>171</v>
      </c>
      <c r="Y23" s="12">
        <f t="shared" si="0"/>
        <v>27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2</v>
      </c>
      <c r="E24" s="23">
        <v>1</v>
      </c>
      <c r="F24" s="23">
        <v>6</v>
      </c>
      <c r="G24" s="23">
        <v>1</v>
      </c>
      <c r="H24" s="23">
        <v>1</v>
      </c>
      <c r="I24" s="23">
        <v>1</v>
      </c>
      <c r="J24" s="13">
        <v>0</v>
      </c>
      <c r="K24" s="13">
        <v>0</v>
      </c>
      <c r="L24" s="23">
        <v>5</v>
      </c>
      <c r="M24" s="23">
        <v>1</v>
      </c>
      <c r="N24" s="23">
        <v>0</v>
      </c>
      <c r="O24" s="23">
        <v>0</v>
      </c>
      <c r="P24" s="23">
        <v>1</v>
      </c>
      <c r="Q24" s="23">
        <v>0</v>
      </c>
      <c r="R24" s="23">
        <v>2</v>
      </c>
      <c r="S24" s="23">
        <v>0</v>
      </c>
      <c r="T24" s="23">
        <v>3</v>
      </c>
      <c r="U24" s="23">
        <v>1</v>
      </c>
      <c r="V24" s="23">
        <v>1</v>
      </c>
      <c r="W24" s="23">
        <v>0</v>
      </c>
      <c r="X24" s="12">
        <f t="shared" si="0"/>
        <v>21</v>
      </c>
      <c r="Y24" s="12">
        <f t="shared" si="0"/>
        <v>5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262</v>
      </c>
      <c r="E25" s="69">
        <f>SUM(E11:E24)</f>
        <v>88</v>
      </c>
      <c r="F25" s="69">
        <f aca="true" t="shared" si="1" ref="F25:W25">SUM(F11:F24)</f>
        <v>443</v>
      </c>
      <c r="G25" s="69">
        <f t="shared" si="1"/>
        <v>202</v>
      </c>
      <c r="H25" s="69">
        <f t="shared" si="1"/>
        <v>77</v>
      </c>
      <c r="I25" s="69">
        <f t="shared" si="1"/>
        <v>48</v>
      </c>
      <c r="J25" s="69">
        <f t="shared" si="1"/>
        <v>56</v>
      </c>
      <c r="K25" s="69">
        <f t="shared" si="1"/>
        <v>26</v>
      </c>
      <c r="L25" s="69">
        <f t="shared" si="1"/>
        <v>80</v>
      </c>
      <c r="M25" s="69">
        <f t="shared" si="1"/>
        <v>32</v>
      </c>
      <c r="N25" s="69">
        <f t="shared" si="1"/>
        <v>1</v>
      </c>
      <c r="O25" s="69">
        <f t="shared" si="1"/>
        <v>0</v>
      </c>
      <c r="P25" s="69">
        <f t="shared" si="1"/>
        <v>53</v>
      </c>
      <c r="Q25" s="69">
        <f t="shared" si="1"/>
        <v>24</v>
      </c>
      <c r="R25" s="69">
        <f t="shared" si="1"/>
        <v>122</v>
      </c>
      <c r="S25" s="69">
        <f t="shared" si="1"/>
        <v>57</v>
      </c>
      <c r="T25" s="69">
        <f t="shared" si="1"/>
        <v>53</v>
      </c>
      <c r="U25" s="69">
        <f t="shared" si="1"/>
        <v>27</v>
      </c>
      <c r="V25" s="69">
        <f t="shared" si="1"/>
        <v>16</v>
      </c>
      <c r="W25" s="69">
        <f t="shared" si="1"/>
        <v>7</v>
      </c>
      <c r="X25" s="69">
        <f>+(D25+F25+H25+J25+L25+N25+P25+R25+T25+V25)</f>
        <v>1163</v>
      </c>
      <c r="Y25" s="35">
        <f>+(E25+G25+I25+K25+M25+O25+Q25+S25+U25+W25)</f>
        <v>511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0.33587786259541985</v>
      </c>
      <c r="E26" s="101"/>
      <c r="F26" s="100">
        <f>+(G25/F25)</f>
        <v>0.45598194130925507</v>
      </c>
      <c r="G26" s="101"/>
      <c r="H26" s="100">
        <f>+(I25/H25)</f>
        <v>0.6233766233766234</v>
      </c>
      <c r="I26" s="101"/>
      <c r="J26" s="100">
        <f>+(K25/J25)</f>
        <v>0.4642857142857143</v>
      </c>
      <c r="K26" s="101"/>
      <c r="L26" s="100">
        <f>+(M25/L25)</f>
        <v>0.4</v>
      </c>
      <c r="M26" s="101"/>
      <c r="N26" s="100">
        <f>+(O25/N25)</f>
        <v>0</v>
      </c>
      <c r="O26" s="101"/>
      <c r="P26" s="100">
        <f>+(Q25/P25)</f>
        <v>0.4528301886792453</v>
      </c>
      <c r="Q26" s="101"/>
      <c r="R26" s="100">
        <f>+(S25/R25)</f>
        <v>0.4672131147540984</v>
      </c>
      <c r="S26" s="101"/>
      <c r="T26" s="100">
        <f>+(U25/T25)</f>
        <v>0.5094339622641509</v>
      </c>
      <c r="U26" s="101"/>
      <c r="V26" s="100">
        <f>+(W25/V25)</f>
        <v>0.4375</v>
      </c>
      <c r="W26" s="101"/>
      <c r="X26" s="100">
        <f>+(Y25/X25)</f>
        <v>0.43938091143594155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70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31</v>
      </c>
      <c r="E31" s="12">
        <f t="shared" si="2"/>
        <v>1</v>
      </c>
      <c r="F31" s="11">
        <v>6</v>
      </c>
      <c r="G31" s="11">
        <v>1</v>
      </c>
      <c r="H31" s="11">
        <v>2</v>
      </c>
      <c r="I31" s="11">
        <v>0</v>
      </c>
      <c r="J31" s="11">
        <v>1</v>
      </c>
      <c r="K31" s="11">
        <v>0</v>
      </c>
      <c r="L31" s="11">
        <v>1</v>
      </c>
      <c r="M31" s="11">
        <v>0</v>
      </c>
      <c r="N31" s="11">
        <v>7</v>
      </c>
      <c r="O31" s="11">
        <v>1</v>
      </c>
      <c r="P31" s="11">
        <v>1</v>
      </c>
      <c r="Q31" s="11">
        <v>0</v>
      </c>
      <c r="R31" s="11">
        <v>0</v>
      </c>
      <c r="S31" s="11">
        <v>0</v>
      </c>
      <c r="T31" s="11">
        <v>2</v>
      </c>
      <c r="U31" s="40">
        <v>0</v>
      </c>
      <c r="V31" s="41">
        <f>(D31+F31+H31+J31+L31+N31+P31+R31+T31)</f>
        <v>51</v>
      </c>
      <c r="W31" s="41">
        <f>(E31+G31+I31+K31+M31+O31+Q31+S31+U31)</f>
        <v>3</v>
      </c>
      <c r="X31" s="63"/>
      <c r="Y31" s="63"/>
      <c r="Z31" s="42"/>
      <c r="AA31" s="122"/>
      <c r="AB31" s="29"/>
      <c r="AC31" s="50">
        <f>(W31/V31)</f>
        <v>0.058823529411764705</v>
      </c>
    </row>
    <row r="32" spans="1:29" ht="15">
      <c r="A32" s="121"/>
      <c r="B32" s="27"/>
      <c r="C32" s="25" t="s">
        <v>15</v>
      </c>
      <c r="D32" s="12">
        <f t="shared" si="2"/>
        <v>34</v>
      </c>
      <c r="E32" s="12">
        <f t="shared" si="2"/>
        <v>19</v>
      </c>
      <c r="F32" s="13">
        <v>3</v>
      </c>
      <c r="G32" s="13">
        <v>2</v>
      </c>
      <c r="H32" s="13">
        <v>3</v>
      </c>
      <c r="I32" s="13">
        <v>2</v>
      </c>
      <c r="J32" s="13">
        <v>1</v>
      </c>
      <c r="K32" s="13">
        <v>1</v>
      </c>
      <c r="L32" s="13">
        <v>1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2</v>
      </c>
      <c r="U32" s="20">
        <v>0</v>
      </c>
      <c r="V32" s="41">
        <f aca="true" t="shared" si="3" ref="V32:W44">(D32+F32+H32+J32+L32+N32+P32+R32+T32)</f>
        <v>44</v>
      </c>
      <c r="W32" s="41">
        <f t="shared" si="3"/>
        <v>24</v>
      </c>
      <c r="X32" s="63"/>
      <c r="Y32" s="63"/>
      <c r="Z32" s="42"/>
      <c r="AA32" s="122"/>
      <c r="AB32" s="29"/>
      <c r="AC32" s="50">
        <f aca="true" t="shared" si="4" ref="AC32:AC44">(W32/V32)</f>
        <v>0.5454545454545454</v>
      </c>
    </row>
    <row r="33" spans="1:29" ht="15">
      <c r="A33" s="121"/>
      <c r="B33" s="27"/>
      <c r="C33" s="25" t="s">
        <v>16</v>
      </c>
      <c r="D33" s="12">
        <f t="shared" si="2"/>
        <v>110</v>
      </c>
      <c r="E33" s="12">
        <f t="shared" si="2"/>
        <v>59</v>
      </c>
      <c r="F33" s="13">
        <v>9</v>
      </c>
      <c r="G33" s="13">
        <v>1</v>
      </c>
      <c r="H33" s="13">
        <v>17</v>
      </c>
      <c r="I33" s="13">
        <v>10</v>
      </c>
      <c r="J33" s="13">
        <v>5</v>
      </c>
      <c r="K33" s="13">
        <v>3</v>
      </c>
      <c r="L33" s="13">
        <v>3</v>
      </c>
      <c r="M33" s="13">
        <v>1</v>
      </c>
      <c r="N33" s="13">
        <v>6</v>
      </c>
      <c r="O33" s="13">
        <v>1</v>
      </c>
      <c r="P33" s="13">
        <v>5</v>
      </c>
      <c r="Q33" s="13">
        <v>2</v>
      </c>
      <c r="R33" s="13">
        <v>2</v>
      </c>
      <c r="S33" s="13">
        <v>0</v>
      </c>
      <c r="T33" s="13">
        <v>1</v>
      </c>
      <c r="U33" s="20">
        <v>0</v>
      </c>
      <c r="V33" s="51">
        <f t="shared" si="3"/>
        <v>158</v>
      </c>
      <c r="W33" s="41">
        <f t="shared" si="3"/>
        <v>77</v>
      </c>
      <c r="X33" s="63"/>
      <c r="Y33" s="63"/>
      <c r="Z33" s="42"/>
      <c r="AA33" s="122"/>
      <c r="AB33" s="29"/>
      <c r="AC33" s="50">
        <f t="shared" si="4"/>
        <v>0.4873417721518987</v>
      </c>
    </row>
    <row r="34" spans="1:29" ht="15">
      <c r="A34" s="121"/>
      <c r="B34" s="27"/>
      <c r="C34" s="25" t="s">
        <v>17</v>
      </c>
      <c r="D34" s="12">
        <f t="shared" si="2"/>
        <v>78</v>
      </c>
      <c r="E34" s="12">
        <f t="shared" si="2"/>
        <v>16</v>
      </c>
      <c r="F34" s="13">
        <v>14</v>
      </c>
      <c r="G34" s="13">
        <v>2</v>
      </c>
      <c r="H34" s="13">
        <v>6</v>
      </c>
      <c r="I34" s="13">
        <v>1</v>
      </c>
      <c r="J34" s="13">
        <v>2</v>
      </c>
      <c r="K34" s="13">
        <v>1</v>
      </c>
      <c r="L34" s="13">
        <v>0</v>
      </c>
      <c r="M34" s="13">
        <v>0</v>
      </c>
      <c r="N34" s="13">
        <v>2</v>
      </c>
      <c r="O34" s="13">
        <v>0</v>
      </c>
      <c r="P34" s="13">
        <v>1</v>
      </c>
      <c r="Q34" s="13">
        <v>0</v>
      </c>
      <c r="R34" s="13">
        <v>0</v>
      </c>
      <c r="S34" s="13">
        <v>0</v>
      </c>
      <c r="T34" s="13">
        <v>1</v>
      </c>
      <c r="U34" s="20">
        <v>0</v>
      </c>
      <c r="V34" s="51">
        <f t="shared" si="3"/>
        <v>104</v>
      </c>
      <c r="W34" s="41">
        <f t="shared" si="3"/>
        <v>20</v>
      </c>
      <c r="X34" s="63"/>
      <c r="Y34" s="63"/>
      <c r="Z34" s="42"/>
      <c r="AA34" s="122"/>
      <c r="AB34" s="29"/>
      <c r="AC34" s="50">
        <f t="shared" si="4"/>
        <v>0.19230769230769232</v>
      </c>
    </row>
    <row r="35" spans="1:30" ht="15">
      <c r="A35" s="121"/>
      <c r="B35" s="27"/>
      <c r="C35" s="25" t="s">
        <v>18</v>
      </c>
      <c r="D35" s="12">
        <f t="shared" si="2"/>
        <v>43</v>
      </c>
      <c r="E35" s="12">
        <f t="shared" si="2"/>
        <v>36</v>
      </c>
      <c r="F35" s="13">
        <v>11</v>
      </c>
      <c r="G35" s="13">
        <v>9</v>
      </c>
      <c r="H35" s="13">
        <v>11</v>
      </c>
      <c r="I35" s="13">
        <v>9</v>
      </c>
      <c r="J35" s="13">
        <v>3</v>
      </c>
      <c r="K35" s="13">
        <v>3</v>
      </c>
      <c r="L35" s="13">
        <v>2</v>
      </c>
      <c r="M35" s="13">
        <v>2</v>
      </c>
      <c r="N35" s="13">
        <v>0</v>
      </c>
      <c r="O35" s="13">
        <v>0</v>
      </c>
      <c r="P35" s="13">
        <v>0</v>
      </c>
      <c r="Q35" s="13">
        <v>0</v>
      </c>
      <c r="R35" s="13">
        <v>1</v>
      </c>
      <c r="S35" s="13">
        <v>1</v>
      </c>
      <c r="T35" s="13">
        <v>5</v>
      </c>
      <c r="U35" s="20">
        <v>5</v>
      </c>
      <c r="V35" s="41">
        <f t="shared" si="3"/>
        <v>76</v>
      </c>
      <c r="W35" s="41">
        <f t="shared" si="3"/>
        <v>65</v>
      </c>
      <c r="X35" s="63"/>
      <c r="Y35" s="63"/>
      <c r="Z35" s="42"/>
      <c r="AA35" s="122"/>
      <c r="AB35" s="29"/>
      <c r="AC35" s="50">
        <f t="shared" si="4"/>
        <v>0.8552631578947368</v>
      </c>
      <c r="AD35" s="28"/>
    </row>
    <row r="36" spans="1:30" ht="15">
      <c r="A36" s="121"/>
      <c r="B36" s="27"/>
      <c r="C36" s="82" t="s">
        <v>45</v>
      </c>
      <c r="D36" s="83">
        <f t="shared" si="2"/>
        <v>36</v>
      </c>
      <c r="E36" s="83">
        <f t="shared" si="2"/>
        <v>13</v>
      </c>
      <c r="F36" s="96">
        <v>3</v>
      </c>
      <c r="G36" s="96">
        <v>2</v>
      </c>
      <c r="H36" s="96">
        <v>8</v>
      </c>
      <c r="I36" s="96">
        <v>5</v>
      </c>
      <c r="J36" s="96">
        <v>2</v>
      </c>
      <c r="K36" s="96">
        <v>0</v>
      </c>
      <c r="L36" s="96">
        <v>1</v>
      </c>
      <c r="M36" s="96">
        <v>0</v>
      </c>
      <c r="N36" s="96">
        <v>0</v>
      </c>
      <c r="O36" s="96">
        <v>0</v>
      </c>
      <c r="P36" s="96">
        <v>1</v>
      </c>
      <c r="Q36" s="96">
        <v>0</v>
      </c>
      <c r="R36" s="96"/>
      <c r="S36" s="96"/>
      <c r="T36" s="96">
        <v>4</v>
      </c>
      <c r="U36" s="97">
        <v>3</v>
      </c>
      <c r="V36" s="85">
        <f t="shared" si="3"/>
        <v>55</v>
      </c>
      <c r="W36" s="85">
        <f t="shared" si="3"/>
        <v>23</v>
      </c>
      <c r="X36" s="63"/>
      <c r="Y36" s="63"/>
      <c r="Z36" s="42"/>
      <c r="AA36" s="122"/>
      <c r="AB36" s="29"/>
      <c r="AC36" s="50">
        <f t="shared" si="4"/>
        <v>0.41818181818181815</v>
      </c>
      <c r="AD36" s="28"/>
    </row>
    <row r="37" spans="1:30" ht="15">
      <c r="A37" s="121"/>
      <c r="B37" s="27"/>
      <c r="C37" s="25" t="s">
        <v>19</v>
      </c>
      <c r="D37" s="12">
        <f t="shared" si="2"/>
        <v>213</v>
      </c>
      <c r="E37" s="12">
        <f t="shared" si="2"/>
        <v>200</v>
      </c>
      <c r="F37" s="13">
        <v>34</v>
      </c>
      <c r="G37" s="13">
        <v>34</v>
      </c>
      <c r="H37" s="13">
        <v>34</v>
      </c>
      <c r="I37" s="13">
        <v>33</v>
      </c>
      <c r="J37" s="13">
        <v>8</v>
      </c>
      <c r="K37" s="13">
        <v>7</v>
      </c>
      <c r="L37" s="13">
        <v>12</v>
      </c>
      <c r="M37" s="13">
        <v>12</v>
      </c>
      <c r="N37" s="13">
        <v>18</v>
      </c>
      <c r="O37" s="13">
        <v>16</v>
      </c>
      <c r="P37" s="13">
        <v>3</v>
      </c>
      <c r="Q37" s="13">
        <v>3</v>
      </c>
      <c r="R37" s="13">
        <v>5</v>
      </c>
      <c r="S37" s="13">
        <v>5</v>
      </c>
      <c r="T37" s="13">
        <v>12</v>
      </c>
      <c r="U37" s="20">
        <v>12</v>
      </c>
      <c r="V37" s="41">
        <f t="shared" si="3"/>
        <v>339</v>
      </c>
      <c r="W37" s="52">
        <f t="shared" si="3"/>
        <v>322</v>
      </c>
      <c r="X37" s="63"/>
      <c r="Y37" s="63"/>
      <c r="Z37" s="42"/>
      <c r="AA37" s="122"/>
      <c r="AB37" s="29"/>
      <c r="AC37" s="50">
        <f t="shared" si="4"/>
        <v>0.9498525073746312</v>
      </c>
      <c r="AD37" s="30"/>
    </row>
    <row r="38" spans="1:29" ht="15">
      <c r="A38" s="121"/>
      <c r="B38" s="27"/>
      <c r="C38" s="25" t="s">
        <v>20</v>
      </c>
      <c r="D38" s="12">
        <f t="shared" si="2"/>
        <v>138</v>
      </c>
      <c r="E38" s="12">
        <f t="shared" si="2"/>
        <v>53</v>
      </c>
      <c r="F38" s="13">
        <v>19</v>
      </c>
      <c r="G38" s="13">
        <v>4</v>
      </c>
      <c r="H38" s="13">
        <v>22</v>
      </c>
      <c r="I38" s="13">
        <v>7</v>
      </c>
      <c r="J38" s="13">
        <v>1</v>
      </c>
      <c r="K38" s="13">
        <v>1</v>
      </c>
      <c r="L38" s="13">
        <v>5</v>
      </c>
      <c r="M38" s="13">
        <v>3</v>
      </c>
      <c r="N38" s="13">
        <v>5</v>
      </c>
      <c r="O38" s="13">
        <v>3</v>
      </c>
      <c r="P38" s="13">
        <v>2</v>
      </c>
      <c r="Q38" s="13">
        <v>1</v>
      </c>
      <c r="R38" s="13">
        <v>0</v>
      </c>
      <c r="S38" s="13">
        <v>0</v>
      </c>
      <c r="T38" s="13">
        <v>1</v>
      </c>
      <c r="U38" s="20">
        <v>0</v>
      </c>
      <c r="V38" s="41">
        <f t="shared" si="3"/>
        <v>193</v>
      </c>
      <c r="W38" s="41">
        <f t="shared" si="3"/>
        <v>72</v>
      </c>
      <c r="X38" s="63"/>
      <c r="Y38" s="63"/>
      <c r="Z38" s="42"/>
      <c r="AA38" s="122"/>
      <c r="AB38" s="29"/>
      <c r="AC38" s="50">
        <f t="shared" si="4"/>
        <v>0.37305699481865284</v>
      </c>
    </row>
    <row r="39" spans="1:29" ht="15">
      <c r="A39" s="121"/>
      <c r="B39" s="27"/>
      <c r="C39" s="25" t="s">
        <v>21</v>
      </c>
      <c r="D39" s="12">
        <f t="shared" si="2"/>
        <v>64</v>
      </c>
      <c r="E39" s="12">
        <f t="shared" si="2"/>
        <v>27</v>
      </c>
      <c r="F39" s="13">
        <v>1</v>
      </c>
      <c r="G39" s="13">
        <v>0</v>
      </c>
      <c r="H39" s="13">
        <v>7</v>
      </c>
      <c r="I39" s="13">
        <v>1</v>
      </c>
      <c r="J39" s="13">
        <v>0</v>
      </c>
      <c r="K39" s="13">
        <v>0</v>
      </c>
      <c r="L39" s="13">
        <v>1</v>
      </c>
      <c r="M39" s="13">
        <v>0</v>
      </c>
      <c r="N39" s="13">
        <v>4</v>
      </c>
      <c r="O39" s="13">
        <v>1</v>
      </c>
      <c r="P39" s="13">
        <v>0</v>
      </c>
      <c r="Q39" s="13">
        <v>0</v>
      </c>
      <c r="R39" s="13">
        <v>0</v>
      </c>
      <c r="S39" s="13">
        <v>0</v>
      </c>
      <c r="T39" s="13">
        <v>1</v>
      </c>
      <c r="U39" s="20">
        <v>0</v>
      </c>
      <c r="V39" s="52">
        <f t="shared" si="3"/>
        <v>78</v>
      </c>
      <c r="W39" s="52">
        <f t="shared" si="3"/>
        <v>29</v>
      </c>
      <c r="X39" s="63"/>
      <c r="Y39" s="63"/>
      <c r="Z39" s="42"/>
      <c r="AA39" s="122"/>
      <c r="AB39" s="29"/>
      <c r="AC39" s="50">
        <f t="shared" si="4"/>
        <v>0.3717948717948718</v>
      </c>
    </row>
    <row r="40" spans="1:29" ht="15">
      <c r="A40" s="121"/>
      <c r="B40" s="27"/>
      <c r="C40" s="25" t="s">
        <v>22</v>
      </c>
      <c r="D40" s="12">
        <f t="shared" si="2"/>
        <v>151</v>
      </c>
      <c r="E40" s="12">
        <f t="shared" si="2"/>
        <v>45</v>
      </c>
      <c r="F40" s="13">
        <v>9</v>
      </c>
      <c r="G40" s="13">
        <v>1</v>
      </c>
      <c r="H40" s="13">
        <v>26</v>
      </c>
      <c r="I40" s="13">
        <v>7</v>
      </c>
      <c r="J40" s="13">
        <v>5</v>
      </c>
      <c r="K40" s="13">
        <v>0</v>
      </c>
      <c r="L40" s="13">
        <v>1</v>
      </c>
      <c r="M40" s="13">
        <v>0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4</v>
      </c>
      <c r="U40" s="20">
        <v>0</v>
      </c>
      <c r="V40" s="52">
        <f t="shared" si="3"/>
        <v>198</v>
      </c>
      <c r="W40" s="52">
        <f t="shared" si="3"/>
        <v>53</v>
      </c>
      <c r="X40" s="63"/>
      <c r="Y40" s="63"/>
      <c r="Z40" s="42"/>
      <c r="AA40" s="122"/>
      <c r="AB40" s="29"/>
      <c r="AC40" s="50">
        <f t="shared" si="4"/>
        <v>0.2676767676767677</v>
      </c>
    </row>
    <row r="41" spans="1:29" ht="15">
      <c r="A41" s="121"/>
      <c r="B41" s="27"/>
      <c r="C41" s="25" t="s">
        <v>23</v>
      </c>
      <c r="D41" s="12">
        <f t="shared" si="2"/>
        <v>63</v>
      </c>
      <c r="E41" s="12">
        <f t="shared" si="2"/>
        <v>10</v>
      </c>
      <c r="F41" s="13">
        <v>2</v>
      </c>
      <c r="G41" s="13">
        <v>0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3"/>
        <v>74</v>
      </c>
      <c r="W41" s="41">
        <f t="shared" si="3"/>
        <v>11</v>
      </c>
      <c r="X41" s="63"/>
      <c r="Y41" s="63"/>
      <c r="Z41" s="42"/>
      <c r="AA41" s="122"/>
      <c r="AB41" s="29"/>
      <c r="AC41" s="50">
        <f t="shared" si="4"/>
        <v>0.14864864864864866</v>
      </c>
    </row>
    <row r="42" spans="1:29" ht="15">
      <c r="A42" s="121"/>
      <c r="B42" s="27"/>
      <c r="C42" s="25" t="s">
        <v>24</v>
      </c>
      <c r="D42" s="12">
        <f t="shared" si="2"/>
        <v>10</v>
      </c>
      <c r="E42" s="12">
        <f t="shared" si="2"/>
        <v>0</v>
      </c>
      <c r="F42" s="13">
        <v>0</v>
      </c>
      <c r="G42" s="13">
        <v>0</v>
      </c>
      <c r="H42" s="13">
        <v>5</v>
      </c>
      <c r="I42" s="13">
        <v>1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3"/>
        <v>15</v>
      </c>
      <c r="W42" s="41">
        <f t="shared" si="3"/>
        <v>1</v>
      </c>
      <c r="X42" s="63"/>
      <c r="Y42" s="63"/>
      <c r="Z42" s="42"/>
      <c r="AA42" s="122"/>
      <c r="AB42" s="29"/>
      <c r="AC42" s="50">
        <f t="shared" si="4"/>
        <v>0.06666666666666667</v>
      </c>
    </row>
    <row r="43" spans="1:29" ht="15">
      <c r="A43" s="121"/>
      <c r="B43" s="27"/>
      <c r="C43" s="25" t="s">
        <v>25</v>
      </c>
      <c r="D43" s="12">
        <f t="shared" si="2"/>
        <v>171</v>
      </c>
      <c r="E43" s="12">
        <f t="shared" si="2"/>
        <v>27</v>
      </c>
      <c r="F43" s="13">
        <v>19</v>
      </c>
      <c r="G43" s="13">
        <v>3</v>
      </c>
      <c r="H43" s="13">
        <v>12</v>
      </c>
      <c r="I43" s="13">
        <v>6</v>
      </c>
      <c r="J43" s="13">
        <v>13</v>
      </c>
      <c r="K43" s="13">
        <v>5</v>
      </c>
      <c r="L43" s="13">
        <v>2</v>
      </c>
      <c r="M43" s="13">
        <v>1</v>
      </c>
      <c r="N43" s="13">
        <v>10</v>
      </c>
      <c r="O43" s="13">
        <v>0</v>
      </c>
      <c r="P43" s="13">
        <v>3</v>
      </c>
      <c r="Q43" s="13">
        <v>2</v>
      </c>
      <c r="R43" s="13">
        <v>0</v>
      </c>
      <c r="S43" s="13">
        <v>0</v>
      </c>
      <c r="T43" s="13">
        <v>16</v>
      </c>
      <c r="U43" s="20">
        <v>1</v>
      </c>
      <c r="V43" s="41">
        <f t="shared" si="3"/>
        <v>246</v>
      </c>
      <c r="W43" s="41">
        <f t="shared" si="3"/>
        <v>45</v>
      </c>
      <c r="X43" s="63"/>
      <c r="Y43" s="63"/>
      <c r="Z43" s="42"/>
      <c r="AA43" s="122"/>
      <c r="AB43" s="29"/>
      <c r="AC43" s="50">
        <f t="shared" si="4"/>
        <v>0.18292682926829268</v>
      </c>
    </row>
    <row r="44" spans="1:29" ht="15.75" thickBot="1">
      <c r="A44" s="121"/>
      <c r="B44" s="27"/>
      <c r="C44" s="26" t="s">
        <v>26</v>
      </c>
      <c r="D44" s="12">
        <f t="shared" si="2"/>
        <v>21</v>
      </c>
      <c r="E44" s="12">
        <f t="shared" si="2"/>
        <v>5</v>
      </c>
      <c r="F44" s="15">
        <v>3</v>
      </c>
      <c r="G44" s="15">
        <v>0</v>
      </c>
      <c r="H44" s="13">
        <v>7</v>
      </c>
      <c r="I44" s="13">
        <v>3</v>
      </c>
      <c r="J44" s="15">
        <v>3</v>
      </c>
      <c r="K44" s="15">
        <v>1</v>
      </c>
      <c r="L44" s="15">
        <v>0</v>
      </c>
      <c r="M44" s="15">
        <v>0</v>
      </c>
      <c r="N44" s="15">
        <v>1</v>
      </c>
      <c r="O44" s="15">
        <v>1</v>
      </c>
      <c r="P44" s="15">
        <v>0</v>
      </c>
      <c r="Q44" s="15">
        <v>0</v>
      </c>
      <c r="R44" s="15">
        <v>0</v>
      </c>
      <c r="S44" s="15">
        <v>0</v>
      </c>
      <c r="T44" s="15">
        <v>1</v>
      </c>
      <c r="U44" s="21">
        <v>0</v>
      </c>
      <c r="V44" s="41">
        <f t="shared" si="3"/>
        <v>36</v>
      </c>
      <c r="W44" s="41">
        <f t="shared" si="3"/>
        <v>10</v>
      </c>
      <c r="X44" s="63"/>
      <c r="Y44" s="63"/>
      <c r="Z44" s="42"/>
      <c r="AA44" s="122"/>
      <c r="AB44" s="29"/>
      <c r="AC44" s="50">
        <f t="shared" si="4"/>
        <v>0.2777777777777778</v>
      </c>
    </row>
    <row r="45" spans="1:29" ht="15.75" thickBot="1">
      <c r="A45" s="121"/>
      <c r="B45" s="27"/>
      <c r="C45" s="34" t="s">
        <v>27</v>
      </c>
      <c r="D45" s="69">
        <f>+(D25+F25+H25+J25+L25+N25+P25+R25+T25+V25)</f>
        <v>1163</v>
      </c>
      <c r="E45" s="35">
        <f>+(E25+G25+I25+K25+M25+O25+Q25+S25+U25+W25)</f>
        <v>511</v>
      </c>
      <c r="F45" s="69">
        <f>SUM(F31:F44)</f>
        <v>133</v>
      </c>
      <c r="G45" s="69">
        <f aca="true" t="shared" si="5" ref="G45:Q45">SUM(G31:G44)</f>
        <v>59</v>
      </c>
      <c r="H45" s="69">
        <f t="shared" si="5"/>
        <v>169</v>
      </c>
      <c r="I45" s="69">
        <f t="shared" si="5"/>
        <v>86</v>
      </c>
      <c r="J45" s="69">
        <f t="shared" si="5"/>
        <v>44</v>
      </c>
      <c r="K45" s="69">
        <f t="shared" si="5"/>
        <v>22</v>
      </c>
      <c r="L45" s="69">
        <f t="shared" si="5"/>
        <v>29</v>
      </c>
      <c r="M45" s="69">
        <f t="shared" si="5"/>
        <v>19</v>
      </c>
      <c r="N45" s="69">
        <f t="shared" si="5"/>
        <v>55</v>
      </c>
      <c r="O45" s="69">
        <f t="shared" si="5"/>
        <v>23</v>
      </c>
      <c r="P45" s="69">
        <f t="shared" si="5"/>
        <v>16</v>
      </c>
      <c r="Q45" s="69">
        <f t="shared" si="5"/>
        <v>8</v>
      </c>
      <c r="R45" s="69">
        <f>SUM(R31:R44)</f>
        <v>8</v>
      </c>
      <c r="S45" s="69">
        <f>SUM(S31:S44)</f>
        <v>6</v>
      </c>
      <c r="T45" s="69">
        <f>SUM(T31:T44)</f>
        <v>50</v>
      </c>
      <c r="U45" s="43">
        <f>SUM(U31:U44)</f>
        <v>21</v>
      </c>
      <c r="V45" s="69">
        <f>+(D25+F25+H25+J25+L25+N25+P25+R25+T25+V25+F45+H45+J45+L45+N45+P45+R45+T45)</f>
        <v>1667</v>
      </c>
      <c r="W45" s="35">
        <f>+(E25+G25+I25+K25+M25+O25+Q25+S25+U25+W25+G45+I45+K45+M45+O45+Q45+S45+U45)</f>
        <v>755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0.43938091143594155</v>
      </c>
      <c r="E46" s="101"/>
      <c r="F46" s="100">
        <f>+(G45/F45)</f>
        <v>0.44360902255639095</v>
      </c>
      <c r="G46" s="101"/>
      <c r="H46" s="100">
        <f>+(I45/H45)</f>
        <v>0.5088757396449705</v>
      </c>
      <c r="I46" s="101"/>
      <c r="J46" s="100">
        <f>+(K45/J45)</f>
        <v>0.5</v>
      </c>
      <c r="K46" s="101"/>
      <c r="L46" s="100">
        <f>+(M45/L45)</f>
        <v>0.6551724137931034</v>
      </c>
      <c r="M46" s="101"/>
      <c r="N46" s="100">
        <f>+(O45/N45)</f>
        <v>0.41818181818181815</v>
      </c>
      <c r="O46" s="101"/>
      <c r="P46" s="100">
        <f>+(Q45/P45)</f>
        <v>0.5</v>
      </c>
      <c r="Q46" s="101"/>
      <c r="R46" s="100">
        <f>+(S45/R45)</f>
        <v>0.75</v>
      </c>
      <c r="S46" s="101"/>
      <c r="T46" s="100">
        <f>+(U45/T45)</f>
        <v>0.42</v>
      </c>
      <c r="U46" s="101"/>
      <c r="V46" s="100">
        <f>+(W45/V45)</f>
        <v>0.45290941811637675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H29:I29"/>
    <mergeCell ref="J29:K29"/>
    <mergeCell ref="L29:M29"/>
    <mergeCell ref="N29:O29"/>
    <mergeCell ref="P29:Q29"/>
    <mergeCell ref="R29:S29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H9:I9"/>
    <mergeCell ref="J9:K9"/>
    <mergeCell ref="L9:M9"/>
    <mergeCell ref="N9:O9"/>
    <mergeCell ref="P9:Q9"/>
    <mergeCell ref="R9:S9"/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W10" sqref="W10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69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v>51</v>
      </c>
    </row>
    <row r="9" spans="2:20" ht="15">
      <c r="B9" s="122"/>
      <c r="Q9" s="131"/>
      <c r="S9" s="6" t="s">
        <v>15</v>
      </c>
      <c r="T9" s="41">
        <v>44</v>
      </c>
    </row>
    <row r="10" spans="2:20" ht="15">
      <c r="B10" s="122"/>
      <c r="Q10" s="131"/>
      <c r="S10" s="6" t="s">
        <v>16</v>
      </c>
      <c r="T10" s="41">
        <v>158</v>
      </c>
    </row>
    <row r="11" spans="2:20" ht="15">
      <c r="B11" s="122"/>
      <c r="Q11" s="131"/>
      <c r="S11" s="6" t="s">
        <v>17</v>
      </c>
      <c r="T11" s="41">
        <v>104</v>
      </c>
    </row>
    <row r="12" spans="2:20" ht="15">
      <c r="B12" s="122"/>
      <c r="Q12" s="131"/>
      <c r="S12" s="6" t="s">
        <v>47</v>
      </c>
      <c r="T12" s="41">
        <v>76</v>
      </c>
    </row>
    <row r="13" spans="2:20" ht="15">
      <c r="B13" s="122"/>
      <c r="Q13" s="131"/>
      <c r="S13" s="7" t="s">
        <v>45</v>
      </c>
      <c r="T13" s="41">
        <v>55</v>
      </c>
    </row>
    <row r="14" spans="2:20" ht="15">
      <c r="B14" s="122"/>
      <c r="Q14" s="131"/>
      <c r="S14" s="6" t="s">
        <v>46</v>
      </c>
      <c r="T14" s="41">
        <v>339</v>
      </c>
    </row>
    <row r="15" spans="2:20" ht="15">
      <c r="B15" s="122"/>
      <c r="Q15" s="131"/>
      <c r="S15" s="6" t="s">
        <v>20</v>
      </c>
      <c r="T15" s="41">
        <v>193</v>
      </c>
    </row>
    <row r="16" spans="2:20" ht="15">
      <c r="B16" s="122"/>
      <c r="Q16" s="131"/>
      <c r="S16" s="6" t="s">
        <v>21</v>
      </c>
      <c r="T16" s="41">
        <v>78</v>
      </c>
    </row>
    <row r="17" spans="2:20" ht="15">
      <c r="B17" s="122"/>
      <c r="Q17" s="131"/>
      <c r="S17" s="6" t="s">
        <v>48</v>
      </c>
      <c r="T17" s="41">
        <v>198</v>
      </c>
    </row>
    <row r="18" spans="2:20" ht="15">
      <c r="B18" s="122"/>
      <c r="Q18" s="131"/>
      <c r="S18" s="6" t="s">
        <v>23</v>
      </c>
      <c r="T18" s="41">
        <v>74</v>
      </c>
    </row>
    <row r="19" spans="2:20" ht="15">
      <c r="B19" s="122"/>
      <c r="Q19" s="131"/>
      <c r="S19" s="6" t="s">
        <v>49</v>
      </c>
      <c r="T19" s="41">
        <v>15</v>
      </c>
    </row>
    <row r="20" spans="2:20" ht="15">
      <c r="B20" s="122"/>
      <c r="Q20" s="131"/>
      <c r="S20" s="6" t="s">
        <v>25</v>
      </c>
      <c r="T20" s="41">
        <v>246</v>
      </c>
    </row>
    <row r="21" spans="2:20" ht="15">
      <c r="B21" s="122"/>
      <c r="Q21" s="131"/>
      <c r="S21" s="8" t="s">
        <v>50</v>
      </c>
      <c r="T21" s="41">
        <v>36</v>
      </c>
    </row>
    <row r="22" spans="2:21" ht="12.75">
      <c r="B22" s="122"/>
      <c r="Q22" s="131"/>
      <c r="S22" s="4"/>
      <c r="T22" s="10">
        <f>SUM(T8:T21)</f>
        <v>1667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9">
      <selection activeCell="L24" sqref="L24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70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03" t="s">
        <v>8</v>
      </c>
      <c r="M9" s="104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75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1</v>
      </c>
      <c r="G11" s="11">
        <v>0</v>
      </c>
      <c r="H11" s="11">
        <v>5</v>
      </c>
      <c r="I11" s="11">
        <v>1</v>
      </c>
      <c r="J11" s="11">
        <v>3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1">
        <v>7</v>
      </c>
      <c r="Q11" s="11">
        <v>1</v>
      </c>
      <c r="R11" s="11">
        <v>11</v>
      </c>
      <c r="S11" s="11">
        <v>0</v>
      </c>
      <c r="T11" s="11">
        <v>2</v>
      </c>
      <c r="U11" s="11">
        <v>0</v>
      </c>
      <c r="V11" s="11">
        <v>0</v>
      </c>
      <c r="W11" s="11">
        <v>0</v>
      </c>
      <c r="X11" s="12">
        <f>(D11+F11+H11+J11+L11+N11+P11+R11+T11+V11)</f>
        <v>30</v>
      </c>
      <c r="Y11" s="12">
        <f>(E11+G11+I11+K11+M11+O11+Q11+S11+U11+W11)</f>
        <v>2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3</v>
      </c>
      <c r="E12" s="13">
        <v>2</v>
      </c>
      <c r="F12" s="13">
        <v>18</v>
      </c>
      <c r="G12" s="13">
        <v>13</v>
      </c>
      <c r="H12" s="13">
        <v>4</v>
      </c>
      <c r="I12" s="13">
        <v>1</v>
      </c>
      <c r="J12" s="13">
        <v>0</v>
      </c>
      <c r="K12" s="13">
        <v>0</v>
      </c>
      <c r="L12" s="13">
        <v>3</v>
      </c>
      <c r="M12" s="13">
        <v>2</v>
      </c>
      <c r="N12" s="13">
        <v>1</v>
      </c>
      <c r="O12" s="13">
        <v>1</v>
      </c>
      <c r="P12" s="13">
        <v>5</v>
      </c>
      <c r="Q12" s="13">
        <v>3</v>
      </c>
      <c r="R12" s="13">
        <v>2</v>
      </c>
      <c r="S12" s="13">
        <v>2</v>
      </c>
      <c r="T12" s="13">
        <v>0</v>
      </c>
      <c r="U12" s="13">
        <v>0</v>
      </c>
      <c r="V12" s="13">
        <v>0</v>
      </c>
      <c r="W12" s="13">
        <v>0</v>
      </c>
      <c r="X12" s="12">
        <f aca="true" t="shared" si="0" ref="X12:Y24">(D12+F12+H12+J12+L12+N12+P12+R12+T12+V12)</f>
        <v>36</v>
      </c>
      <c r="Y12" s="12">
        <f t="shared" si="0"/>
        <v>24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46</v>
      </c>
      <c r="E13" s="13">
        <v>23</v>
      </c>
      <c r="F13" s="13">
        <v>42</v>
      </c>
      <c r="G13" s="13">
        <v>27</v>
      </c>
      <c r="H13" s="13">
        <v>7</v>
      </c>
      <c r="I13" s="13">
        <v>4</v>
      </c>
      <c r="J13" s="13">
        <v>2</v>
      </c>
      <c r="K13" s="13">
        <v>0</v>
      </c>
      <c r="L13" s="13">
        <v>3</v>
      </c>
      <c r="M13" s="13">
        <v>3</v>
      </c>
      <c r="N13" s="13">
        <v>1</v>
      </c>
      <c r="O13" s="13">
        <v>0</v>
      </c>
      <c r="P13" s="13">
        <v>4</v>
      </c>
      <c r="Q13" s="13">
        <v>1</v>
      </c>
      <c r="R13" s="13">
        <v>13</v>
      </c>
      <c r="S13" s="13">
        <v>2</v>
      </c>
      <c r="T13" s="13">
        <v>1</v>
      </c>
      <c r="U13" s="13">
        <v>1</v>
      </c>
      <c r="V13" s="13">
        <v>1</v>
      </c>
      <c r="W13" s="13">
        <v>0</v>
      </c>
      <c r="X13" s="12">
        <f t="shared" si="0"/>
        <v>120</v>
      </c>
      <c r="Y13" s="12">
        <f t="shared" si="0"/>
        <v>61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31</v>
      </c>
      <c r="E14" s="13">
        <v>3</v>
      </c>
      <c r="F14" s="13">
        <v>37</v>
      </c>
      <c r="G14" s="13">
        <v>7</v>
      </c>
      <c r="H14" s="13">
        <v>2</v>
      </c>
      <c r="I14" s="13">
        <v>0</v>
      </c>
      <c r="J14" s="13">
        <v>4</v>
      </c>
      <c r="K14" s="13">
        <v>0</v>
      </c>
      <c r="L14" s="13">
        <v>1</v>
      </c>
      <c r="M14" s="13">
        <v>0</v>
      </c>
      <c r="N14" s="13">
        <v>0</v>
      </c>
      <c r="O14" s="13">
        <v>0</v>
      </c>
      <c r="P14" s="13">
        <v>2</v>
      </c>
      <c r="Q14" s="13">
        <v>0</v>
      </c>
      <c r="R14" s="13">
        <v>9</v>
      </c>
      <c r="S14" s="13">
        <v>0</v>
      </c>
      <c r="T14" s="13">
        <v>0</v>
      </c>
      <c r="U14" s="13">
        <v>0</v>
      </c>
      <c r="V14" s="13">
        <v>1</v>
      </c>
      <c r="W14" s="13">
        <v>0</v>
      </c>
      <c r="X14" s="12">
        <f t="shared" si="0"/>
        <v>87</v>
      </c>
      <c r="Y14" s="12">
        <f t="shared" si="0"/>
        <v>10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3</v>
      </c>
      <c r="E15" s="13">
        <v>3</v>
      </c>
      <c r="F15" s="13">
        <v>19</v>
      </c>
      <c r="G15" s="13">
        <v>16</v>
      </c>
      <c r="H15" s="13">
        <v>4</v>
      </c>
      <c r="I15" s="13">
        <v>3</v>
      </c>
      <c r="J15" s="13">
        <v>1</v>
      </c>
      <c r="K15" s="13">
        <v>1</v>
      </c>
      <c r="L15" s="13">
        <v>2</v>
      </c>
      <c r="M15" s="13">
        <v>1</v>
      </c>
      <c r="N15" s="13">
        <v>0</v>
      </c>
      <c r="O15" s="13">
        <v>0</v>
      </c>
      <c r="P15" s="13">
        <v>8</v>
      </c>
      <c r="Q15" s="13">
        <v>6</v>
      </c>
      <c r="R15" s="13">
        <v>6</v>
      </c>
      <c r="S15" s="13">
        <v>5</v>
      </c>
      <c r="T15" s="13">
        <v>2</v>
      </c>
      <c r="U15" s="13">
        <v>2</v>
      </c>
      <c r="V15" s="13">
        <v>0</v>
      </c>
      <c r="W15" s="13">
        <v>0</v>
      </c>
      <c r="X15" s="12">
        <f t="shared" si="0"/>
        <v>45</v>
      </c>
      <c r="Y15" s="12">
        <f t="shared" si="0"/>
        <v>37</v>
      </c>
      <c r="Z15" s="2"/>
      <c r="AA15" s="122"/>
      <c r="AB15" s="29"/>
    </row>
    <row r="16" spans="1:28" ht="14.25">
      <c r="A16" s="121"/>
      <c r="B16" s="27"/>
      <c r="C16" s="25" t="s">
        <v>45</v>
      </c>
      <c r="D16" s="14">
        <v>5</v>
      </c>
      <c r="E16" s="13">
        <v>0</v>
      </c>
      <c r="F16" s="13">
        <v>7</v>
      </c>
      <c r="G16" s="13">
        <v>2</v>
      </c>
      <c r="H16" s="13">
        <v>2</v>
      </c>
      <c r="I16" s="13">
        <v>1</v>
      </c>
      <c r="J16" s="13">
        <v>4</v>
      </c>
      <c r="K16" s="13">
        <v>1</v>
      </c>
      <c r="L16" s="13">
        <v>17</v>
      </c>
      <c r="M16" s="13">
        <v>5</v>
      </c>
      <c r="N16" s="13">
        <v>0</v>
      </c>
      <c r="O16" s="13">
        <v>0</v>
      </c>
      <c r="P16" s="13">
        <v>6</v>
      </c>
      <c r="Q16" s="13">
        <v>2</v>
      </c>
      <c r="R16" s="13">
        <v>3</v>
      </c>
      <c r="S16" s="13">
        <v>2</v>
      </c>
      <c r="T16" s="13">
        <v>0</v>
      </c>
      <c r="U16" s="13">
        <v>0</v>
      </c>
      <c r="V16" s="13">
        <v>0</v>
      </c>
      <c r="W16" s="13">
        <v>0</v>
      </c>
      <c r="X16" s="12">
        <f t="shared" si="0"/>
        <v>44</v>
      </c>
      <c r="Y16" s="12">
        <f t="shared" si="0"/>
        <v>13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37</v>
      </c>
      <c r="E17" s="13">
        <v>34</v>
      </c>
      <c r="F17" s="13">
        <v>70</v>
      </c>
      <c r="G17" s="13">
        <v>67</v>
      </c>
      <c r="H17" s="13">
        <v>24</v>
      </c>
      <c r="I17" s="13">
        <v>22</v>
      </c>
      <c r="J17" s="13">
        <v>11</v>
      </c>
      <c r="K17" s="13">
        <v>10</v>
      </c>
      <c r="L17" s="13">
        <v>11</v>
      </c>
      <c r="M17" s="13">
        <v>11</v>
      </c>
      <c r="N17" s="13">
        <v>1</v>
      </c>
      <c r="O17" s="13">
        <v>1</v>
      </c>
      <c r="P17" s="13">
        <v>14</v>
      </c>
      <c r="Q17" s="13">
        <v>14</v>
      </c>
      <c r="R17" s="13">
        <v>38</v>
      </c>
      <c r="S17" s="13">
        <v>34</v>
      </c>
      <c r="T17" s="13">
        <v>8</v>
      </c>
      <c r="U17" s="13">
        <v>8</v>
      </c>
      <c r="V17" s="13">
        <v>3</v>
      </c>
      <c r="W17" s="13">
        <v>3</v>
      </c>
      <c r="X17" s="12">
        <f t="shared" si="0"/>
        <v>217</v>
      </c>
      <c r="Y17" s="12">
        <f t="shared" si="0"/>
        <v>204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35</v>
      </c>
      <c r="E18" s="13">
        <v>7</v>
      </c>
      <c r="F18" s="13">
        <v>46</v>
      </c>
      <c r="G18" s="13">
        <v>15</v>
      </c>
      <c r="H18" s="13">
        <v>8</v>
      </c>
      <c r="I18" s="13">
        <v>3</v>
      </c>
      <c r="J18" s="13">
        <v>10</v>
      </c>
      <c r="K18" s="13">
        <v>4</v>
      </c>
      <c r="L18" s="13">
        <v>14</v>
      </c>
      <c r="M18" s="13">
        <v>4</v>
      </c>
      <c r="N18" s="13">
        <v>2</v>
      </c>
      <c r="O18" s="13">
        <v>1</v>
      </c>
      <c r="P18" s="13">
        <v>6</v>
      </c>
      <c r="Q18" s="13">
        <v>2</v>
      </c>
      <c r="R18" s="13">
        <v>10</v>
      </c>
      <c r="S18" s="13">
        <v>1</v>
      </c>
      <c r="T18" s="13">
        <v>0</v>
      </c>
      <c r="U18" s="13">
        <v>0</v>
      </c>
      <c r="V18" s="13">
        <v>4</v>
      </c>
      <c r="W18" s="13">
        <v>1</v>
      </c>
      <c r="X18" s="12">
        <f t="shared" si="0"/>
        <v>135</v>
      </c>
      <c r="Y18" s="12">
        <f t="shared" si="0"/>
        <v>38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9</v>
      </c>
      <c r="E19" s="13">
        <v>6</v>
      </c>
      <c r="F19" s="13">
        <v>22</v>
      </c>
      <c r="G19" s="13">
        <v>15</v>
      </c>
      <c r="H19" s="13">
        <v>2</v>
      </c>
      <c r="I19" s="13">
        <v>2</v>
      </c>
      <c r="J19" s="13">
        <v>3</v>
      </c>
      <c r="K19" s="13">
        <v>1</v>
      </c>
      <c r="L19" s="13">
        <v>2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2">
        <f t="shared" si="0"/>
        <v>39</v>
      </c>
      <c r="Y19" s="12">
        <f t="shared" si="0"/>
        <v>24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32</v>
      </c>
      <c r="E20" s="13">
        <v>11</v>
      </c>
      <c r="F20" s="13">
        <v>79</v>
      </c>
      <c r="G20" s="13">
        <v>16</v>
      </c>
      <c r="H20" s="13">
        <v>4</v>
      </c>
      <c r="I20" s="13">
        <v>1</v>
      </c>
      <c r="J20" s="13">
        <v>4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  <c r="P20" s="13">
        <v>2</v>
      </c>
      <c r="Q20" s="13">
        <v>0</v>
      </c>
      <c r="R20" s="13">
        <v>13</v>
      </c>
      <c r="S20" s="13">
        <v>1</v>
      </c>
      <c r="T20" s="13">
        <v>5</v>
      </c>
      <c r="U20" s="13">
        <v>0</v>
      </c>
      <c r="V20" s="13">
        <v>1</v>
      </c>
      <c r="W20" s="13">
        <v>0</v>
      </c>
      <c r="X20" s="12">
        <f t="shared" si="0"/>
        <v>140</v>
      </c>
      <c r="Y20" s="12">
        <f t="shared" si="0"/>
        <v>30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28</v>
      </c>
      <c r="E21" s="13">
        <v>4</v>
      </c>
      <c r="F21" s="13">
        <v>25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1</v>
      </c>
      <c r="Q21" s="13">
        <v>0</v>
      </c>
      <c r="R21" s="13">
        <v>1</v>
      </c>
      <c r="S21" s="13">
        <v>1</v>
      </c>
      <c r="T21" s="13">
        <v>0</v>
      </c>
      <c r="U21" s="13">
        <v>0</v>
      </c>
      <c r="V21" s="13">
        <v>1</v>
      </c>
      <c r="W21" s="13">
        <v>0</v>
      </c>
      <c r="X21" s="12">
        <f t="shared" si="0"/>
        <v>57</v>
      </c>
      <c r="Y21" s="12">
        <f t="shared" si="0"/>
        <v>6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0</v>
      </c>
      <c r="E22" s="13">
        <v>0</v>
      </c>
      <c r="F22" s="13">
        <v>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5</v>
      </c>
      <c r="Y22" s="12">
        <f t="shared" si="0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69</v>
      </c>
      <c r="E23" s="13">
        <v>4</v>
      </c>
      <c r="F23" s="13">
        <v>76</v>
      </c>
      <c r="G23" s="13">
        <v>5</v>
      </c>
      <c r="H23" s="13">
        <v>17</v>
      </c>
      <c r="I23" s="13">
        <v>1</v>
      </c>
      <c r="J23" s="13">
        <v>5</v>
      </c>
      <c r="K23" s="13">
        <v>1</v>
      </c>
      <c r="L23" s="13">
        <v>1</v>
      </c>
      <c r="M23" s="13">
        <v>0</v>
      </c>
      <c r="N23" s="13">
        <v>0</v>
      </c>
      <c r="O23" s="13">
        <v>0</v>
      </c>
      <c r="P23" s="13">
        <v>3</v>
      </c>
      <c r="Q23" s="13">
        <v>2</v>
      </c>
      <c r="R23" s="13">
        <v>8</v>
      </c>
      <c r="S23" s="13">
        <v>1</v>
      </c>
      <c r="T23" s="13">
        <v>5</v>
      </c>
      <c r="U23" s="13">
        <v>2</v>
      </c>
      <c r="V23" s="13">
        <v>1</v>
      </c>
      <c r="W23" s="13">
        <v>0</v>
      </c>
      <c r="X23" s="12">
        <f t="shared" si="0"/>
        <v>185</v>
      </c>
      <c r="Y23" s="12">
        <f t="shared" si="0"/>
        <v>16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0</v>
      </c>
      <c r="E24" s="23">
        <v>0</v>
      </c>
      <c r="F24" s="23">
        <v>10</v>
      </c>
      <c r="G24" s="23">
        <v>1</v>
      </c>
      <c r="H24" s="23">
        <v>0</v>
      </c>
      <c r="I24" s="23">
        <v>0</v>
      </c>
      <c r="J24" s="13">
        <v>1</v>
      </c>
      <c r="K24" s="13">
        <v>0</v>
      </c>
      <c r="L24" s="23">
        <v>1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0</v>
      </c>
      <c r="X24" s="12">
        <f t="shared" si="0"/>
        <v>15</v>
      </c>
      <c r="Y24" s="12">
        <f t="shared" si="0"/>
        <v>4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298</v>
      </c>
      <c r="E25" s="73">
        <f>SUM(E11:E24)</f>
        <v>97</v>
      </c>
      <c r="F25" s="73">
        <f aca="true" t="shared" si="1" ref="F25:W25">SUM(F11:F24)</f>
        <v>456</v>
      </c>
      <c r="G25" s="73">
        <f t="shared" si="1"/>
        <v>185</v>
      </c>
      <c r="H25" s="73">
        <f t="shared" si="1"/>
        <v>79</v>
      </c>
      <c r="I25" s="73">
        <f t="shared" si="1"/>
        <v>39</v>
      </c>
      <c r="J25" s="73">
        <f t="shared" si="1"/>
        <v>48</v>
      </c>
      <c r="K25" s="73">
        <f t="shared" si="1"/>
        <v>19</v>
      </c>
      <c r="L25" s="73">
        <f t="shared" si="1"/>
        <v>57</v>
      </c>
      <c r="M25" s="73">
        <f t="shared" si="1"/>
        <v>27</v>
      </c>
      <c r="N25" s="73">
        <f t="shared" si="1"/>
        <v>6</v>
      </c>
      <c r="O25" s="73">
        <f t="shared" si="1"/>
        <v>3</v>
      </c>
      <c r="P25" s="73">
        <f t="shared" si="1"/>
        <v>58</v>
      </c>
      <c r="Q25" s="73">
        <f t="shared" si="1"/>
        <v>31</v>
      </c>
      <c r="R25" s="73">
        <f t="shared" si="1"/>
        <v>116</v>
      </c>
      <c r="S25" s="73">
        <f t="shared" si="1"/>
        <v>50</v>
      </c>
      <c r="T25" s="73">
        <f t="shared" si="1"/>
        <v>24</v>
      </c>
      <c r="U25" s="73">
        <f t="shared" si="1"/>
        <v>14</v>
      </c>
      <c r="V25" s="73">
        <f t="shared" si="1"/>
        <v>13</v>
      </c>
      <c r="W25" s="73">
        <f t="shared" si="1"/>
        <v>4</v>
      </c>
      <c r="X25" s="73">
        <f>+(D25+F25+H25+J25+L25+N25+P25+R25+T25+V25)</f>
        <v>1155</v>
      </c>
      <c r="Y25" s="35">
        <f>+(E25+G25+I25+K25+M25+O25+Q25+S25+U25+W25)</f>
        <v>469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0.32550335570469796</v>
      </c>
      <c r="E26" s="101"/>
      <c r="F26" s="100">
        <f>+(G25/F25)</f>
        <v>0.4057017543859649</v>
      </c>
      <c r="G26" s="101"/>
      <c r="H26" s="100">
        <f>+(I25/H25)</f>
        <v>0.4936708860759494</v>
      </c>
      <c r="I26" s="101"/>
      <c r="J26" s="100">
        <f>+(K25/J25)</f>
        <v>0.3958333333333333</v>
      </c>
      <c r="K26" s="101"/>
      <c r="L26" s="100">
        <f>+(M25/L25)</f>
        <v>0.47368421052631576</v>
      </c>
      <c r="M26" s="101"/>
      <c r="N26" s="100">
        <f>+(O25/N25)</f>
        <v>0.5</v>
      </c>
      <c r="O26" s="101"/>
      <c r="P26" s="100">
        <f>+(Q25/P25)</f>
        <v>0.5344827586206896</v>
      </c>
      <c r="Q26" s="101"/>
      <c r="R26" s="100">
        <f>+(S25/R25)</f>
        <v>0.43103448275862066</v>
      </c>
      <c r="S26" s="101"/>
      <c r="T26" s="100">
        <f>+(U25/T25)</f>
        <v>0.5833333333333334</v>
      </c>
      <c r="U26" s="101"/>
      <c r="V26" s="100">
        <f>+(W25/V25)</f>
        <v>0.3076923076923077</v>
      </c>
      <c r="W26" s="101"/>
      <c r="X26" s="100">
        <f>+(Y25/X25)</f>
        <v>0.40606060606060607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74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D44">(X11)</f>
        <v>30</v>
      </c>
      <c r="E31" s="12">
        <f aca="true" t="shared" si="3" ref="E31:E44">(Y11)</f>
        <v>2</v>
      </c>
      <c r="F31" s="11">
        <v>11</v>
      </c>
      <c r="G31" s="11">
        <v>1</v>
      </c>
      <c r="H31" s="11">
        <v>0</v>
      </c>
      <c r="I31" s="11">
        <v>0</v>
      </c>
      <c r="J31" s="11">
        <v>1</v>
      </c>
      <c r="K31" s="11">
        <v>0</v>
      </c>
      <c r="L31" s="11">
        <v>1</v>
      </c>
      <c r="M31" s="11">
        <v>0</v>
      </c>
      <c r="N31" s="11">
        <v>16</v>
      </c>
      <c r="O31" s="11">
        <v>9</v>
      </c>
      <c r="P31" s="11">
        <v>0</v>
      </c>
      <c r="Q31" s="11">
        <v>0</v>
      </c>
      <c r="R31" s="11">
        <v>0</v>
      </c>
      <c r="S31" s="11">
        <v>0</v>
      </c>
      <c r="T31" s="11">
        <v>6</v>
      </c>
      <c r="U31" s="40">
        <v>1</v>
      </c>
      <c r="V31" s="41">
        <f>(D31+F31+H31+J31+L31+N31+P31+R31+T31)</f>
        <v>65</v>
      </c>
      <c r="W31" s="41">
        <f>(E31+G31+I31+K31+M31+O31+Q31+S31+U31)</f>
        <v>13</v>
      </c>
      <c r="X31" s="63"/>
      <c r="Y31" s="63"/>
      <c r="Z31" s="42"/>
      <c r="AA31" s="122"/>
      <c r="AB31" s="29"/>
      <c r="AC31" s="50">
        <f>(W31/V31)</f>
        <v>0.2</v>
      </c>
    </row>
    <row r="32" spans="1:29" ht="15">
      <c r="A32" s="121"/>
      <c r="B32" s="27"/>
      <c r="C32" s="25" t="s">
        <v>15</v>
      </c>
      <c r="D32" s="12">
        <f t="shared" si="2"/>
        <v>36</v>
      </c>
      <c r="E32" s="12">
        <f t="shared" si="3"/>
        <v>24</v>
      </c>
      <c r="F32" s="13">
        <v>4</v>
      </c>
      <c r="G32" s="13">
        <v>3</v>
      </c>
      <c r="H32" s="13">
        <v>5</v>
      </c>
      <c r="I32" s="13">
        <v>1</v>
      </c>
      <c r="J32" s="13">
        <v>1</v>
      </c>
      <c r="K32" s="13">
        <v>0</v>
      </c>
      <c r="L32" s="13">
        <v>0</v>
      </c>
      <c r="M32" s="13">
        <v>0</v>
      </c>
      <c r="N32" s="13">
        <v>2</v>
      </c>
      <c r="O32" s="13">
        <v>2</v>
      </c>
      <c r="P32" s="13">
        <v>1</v>
      </c>
      <c r="Q32" s="13">
        <v>1</v>
      </c>
      <c r="R32" s="13">
        <v>0</v>
      </c>
      <c r="S32" s="13">
        <v>0</v>
      </c>
      <c r="T32" s="13">
        <v>1</v>
      </c>
      <c r="U32" s="20">
        <v>0</v>
      </c>
      <c r="V32" s="41">
        <f aca="true" t="shared" si="4" ref="V32:W44">(D32+F32+H32+J32+L32+N32+P32+R32+T32)</f>
        <v>50</v>
      </c>
      <c r="W32" s="41">
        <f t="shared" si="4"/>
        <v>31</v>
      </c>
      <c r="X32" s="63"/>
      <c r="Y32" s="63"/>
      <c r="Z32" s="42"/>
      <c r="AA32" s="122"/>
      <c r="AB32" s="29"/>
      <c r="AC32" s="50">
        <f aca="true" t="shared" si="5" ref="AC32:AC44">(W32/V32)</f>
        <v>0.62</v>
      </c>
    </row>
    <row r="33" spans="1:29" ht="15">
      <c r="A33" s="121"/>
      <c r="B33" s="27"/>
      <c r="C33" s="25" t="s">
        <v>16</v>
      </c>
      <c r="D33" s="12">
        <f t="shared" si="2"/>
        <v>120</v>
      </c>
      <c r="E33" s="12">
        <f t="shared" si="3"/>
        <v>61</v>
      </c>
      <c r="F33" s="13">
        <v>12</v>
      </c>
      <c r="G33" s="13">
        <v>2</v>
      </c>
      <c r="H33" s="13">
        <v>16</v>
      </c>
      <c r="I33" s="13">
        <v>9</v>
      </c>
      <c r="J33" s="13">
        <v>5</v>
      </c>
      <c r="K33" s="13">
        <v>1</v>
      </c>
      <c r="L33" s="13">
        <v>6</v>
      </c>
      <c r="M33" s="13">
        <v>2</v>
      </c>
      <c r="N33" s="13">
        <v>3</v>
      </c>
      <c r="O33" s="13">
        <v>0</v>
      </c>
      <c r="P33" s="13">
        <v>1</v>
      </c>
      <c r="Q33" s="13">
        <v>0</v>
      </c>
      <c r="R33" s="13">
        <v>0</v>
      </c>
      <c r="S33" s="13">
        <v>0</v>
      </c>
      <c r="T33" s="13">
        <v>2</v>
      </c>
      <c r="U33" s="20">
        <v>1</v>
      </c>
      <c r="V33" s="51">
        <f t="shared" si="4"/>
        <v>165</v>
      </c>
      <c r="W33" s="41">
        <f t="shared" si="4"/>
        <v>76</v>
      </c>
      <c r="X33" s="63"/>
      <c r="Y33" s="63"/>
      <c r="Z33" s="42"/>
      <c r="AA33" s="122"/>
      <c r="AB33" s="29"/>
      <c r="AC33" s="50">
        <f t="shared" si="5"/>
        <v>0.46060606060606063</v>
      </c>
    </row>
    <row r="34" spans="1:29" ht="15">
      <c r="A34" s="121"/>
      <c r="B34" s="27"/>
      <c r="C34" s="25" t="s">
        <v>17</v>
      </c>
      <c r="D34" s="12">
        <f t="shared" si="2"/>
        <v>87</v>
      </c>
      <c r="E34" s="12">
        <f t="shared" si="3"/>
        <v>10</v>
      </c>
      <c r="F34" s="13">
        <v>8</v>
      </c>
      <c r="G34" s="13">
        <v>1</v>
      </c>
      <c r="H34" s="13">
        <v>6</v>
      </c>
      <c r="I34" s="13">
        <v>1</v>
      </c>
      <c r="J34" s="13">
        <v>1</v>
      </c>
      <c r="K34" s="13">
        <v>0</v>
      </c>
      <c r="L34" s="13">
        <v>0</v>
      </c>
      <c r="M34" s="13">
        <v>0</v>
      </c>
      <c r="N34" s="13">
        <v>5</v>
      </c>
      <c r="O34" s="13">
        <v>0</v>
      </c>
      <c r="P34" s="13">
        <v>1</v>
      </c>
      <c r="Q34" s="13">
        <v>0</v>
      </c>
      <c r="R34" s="13">
        <v>0</v>
      </c>
      <c r="S34" s="13">
        <v>0</v>
      </c>
      <c r="T34" s="13">
        <v>1</v>
      </c>
      <c r="U34" s="20">
        <v>0</v>
      </c>
      <c r="V34" s="51">
        <f t="shared" si="4"/>
        <v>109</v>
      </c>
      <c r="W34" s="41">
        <f t="shared" si="4"/>
        <v>12</v>
      </c>
      <c r="X34" s="63"/>
      <c r="Y34" s="63"/>
      <c r="Z34" s="42"/>
      <c r="AA34" s="122"/>
      <c r="AB34" s="29"/>
      <c r="AC34" s="50">
        <f t="shared" si="5"/>
        <v>0.11009174311926606</v>
      </c>
    </row>
    <row r="35" spans="1:30" ht="15">
      <c r="A35" s="121"/>
      <c r="B35" s="27"/>
      <c r="C35" s="25" t="s">
        <v>18</v>
      </c>
      <c r="D35" s="12">
        <f t="shared" si="2"/>
        <v>45</v>
      </c>
      <c r="E35" s="12">
        <f t="shared" si="3"/>
        <v>37</v>
      </c>
      <c r="F35" s="13">
        <v>14</v>
      </c>
      <c r="G35" s="13">
        <v>12</v>
      </c>
      <c r="H35" s="13">
        <v>8</v>
      </c>
      <c r="I35" s="13">
        <v>7</v>
      </c>
      <c r="J35" s="13">
        <v>3</v>
      </c>
      <c r="K35" s="13">
        <v>3</v>
      </c>
      <c r="L35" s="13">
        <v>2</v>
      </c>
      <c r="M35" s="13">
        <v>2</v>
      </c>
      <c r="N35" s="13">
        <v>11</v>
      </c>
      <c r="O35" s="13">
        <v>9</v>
      </c>
      <c r="P35" s="13">
        <v>2</v>
      </c>
      <c r="Q35" s="13">
        <v>1</v>
      </c>
      <c r="R35" s="13">
        <v>0</v>
      </c>
      <c r="S35" s="13">
        <v>0</v>
      </c>
      <c r="T35" s="13">
        <v>2</v>
      </c>
      <c r="U35" s="20">
        <v>2</v>
      </c>
      <c r="V35" s="41">
        <f t="shared" si="4"/>
        <v>87</v>
      </c>
      <c r="W35" s="41">
        <f t="shared" si="4"/>
        <v>73</v>
      </c>
      <c r="X35" s="63"/>
      <c r="Y35" s="63"/>
      <c r="Z35" s="42"/>
      <c r="AA35" s="122"/>
      <c r="AB35" s="29"/>
      <c r="AC35" s="50">
        <f t="shared" si="5"/>
        <v>0.8390804597701149</v>
      </c>
      <c r="AD35" s="28"/>
    </row>
    <row r="36" spans="1:30" ht="15">
      <c r="A36" s="121"/>
      <c r="B36" s="27"/>
      <c r="C36" s="82" t="s">
        <v>45</v>
      </c>
      <c r="D36" s="83">
        <f t="shared" si="2"/>
        <v>44</v>
      </c>
      <c r="E36" s="83">
        <f t="shared" si="3"/>
        <v>13</v>
      </c>
      <c r="F36" s="96">
        <v>5</v>
      </c>
      <c r="G36" s="96">
        <v>0</v>
      </c>
      <c r="H36" s="96">
        <v>5</v>
      </c>
      <c r="I36" s="96">
        <v>1</v>
      </c>
      <c r="J36" s="96">
        <v>4</v>
      </c>
      <c r="K36" s="96">
        <v>1</v>
      </c>
      <c r="L36" s="96">
        <v>1</v>
      </c>
      <c r="M36" s="96">
        <v>1</v>
      </c>
      <c r="N36" s="96">
        <v>1</v>
      </c>
      <c r="O36" s="96">
        <v>0</v>
      </c>
      <c r="P36" s="96">
        <v>1</v>
      </c>
      <c r="Q36" s="96">
        <v>1</v>
      </c>
      <c r="R36" s="96">
        <v>0</v>
      </c>
      <c r="S36" s="96">
        <v>0</v>
      </c>
      <c r="T36" s="96">
        <v>1</v>
      </c>
      <c r="U36" s="97">
        <v>1</v>
      </c>
      <c r="V36" s="85">
        <f t="shared" si="4"/>
        <v>62</v>
      </c>
      <c r="W36" s="85">
        <f t="shared" si="4"/>
        <v>18</v>
      </c>
      <c r="X36" s="63"/>
      <c r="Y36" s="63"/>
      <c r="Z36" s="42"/>
      <c r="AA36" s="122"/>
      <c r="AB36" s="29"/>
      <c r="AC36" s="50">
        <f t="shared" si="5"/>
        <v>0.2903225806451613</v>
      </c>
      <c r="AD36" s="28"/>
    </row>
    <row r="37" spans="1:30" ht="15">
      <c r="A37" s="121"/>
      <c r="B37" s="27"/>
      <c r="C37" s="25" t="s">
        <v>19</v>
      </c>
      <c r="D37" s="12">
        <f t="shared" si="2"/>
        <v>217</v>
      </c>
      <c r="E37" s="12">
        <f t="shared" si="3"/>
        <v>204</v>
      </c>
      <c r="F37" s="13">
        <v>46</v>
      </c>
      <c r="G37" s="13">
        <v>44</v>
      </c>
      <c r="H37" s="13">
        <v>28</v>
      </c>
      <c r="I37" s="13">
        <v>25</v>
      </c>
      <c r="J37" s="13">
        <v>6</v>
      </c>
      <c r="K37" s="13">
        <v>6</v>
      </c>
      <c r="L37" s="13">
        <v>9</v>
      </c>
      <c r="M37" s="13">
        <v>7</v>
      </c>
      <c r="N37" s="13">
        <v>25</v>
      </c>
      <c r="O37" s="13">
        <v>23</v>
      </c>
      <c r="P37" s="13">
        <v>7</v>
      </c>
      <c r="Q37" s="13">
        <v>7</v>
      </c>
      <c r="R37" s="13">
        <v>2</v>
      </c>
      <c r="S37" s="13">
        <v>2</v>
      </c>
      <c r="T37" s="13">
        <v>7</v>
      </c>
      <c r="U37" s="20">
        <v>7</v>
      </c>
      <c r="V37" s="41">
        <f t="shared" si="4"/>
        <v>347</v>
      </c>
      <c r="W37" s="52">
        <f t="shared" si="4"/>
        <v>325</v>
      </c>
      <c r="X37" s="63"/>
      <c r="Y37" s="63"/>
      <c r="Z37" s="42"/>
      <c r="AA37" s="122"/>
      <c r="AB37" s="29"/>
      <c r="AC37" s="50">
        <f t="shared" si="5"/>
        <v>0.9365994236311239</v>
      </c>
      <c r="AD37" s="30"/>
    </row>
    <row r="38" spans="1:29" ht="15">
      <c r="A38" s="121"/>
      <c r="B38" s="27"/>
      <c r="C38" s="25" t="s">
        <v>20</v>
      </c>
      <c r="D38" s="12">
        <f t="shared" si="2"/>
        <v>135</v>
      </c>
      <c r="E38" s="12">
        <f t="shared" si="3"/>
        <v>38</v>
      </c>
      <c r="F38" s="13">
        <v>18</v>
      </c>
      <c r="G38" s="13">
        <v>6</v>
      </c>
      <c r="H38" s="13">
        <v>16</v>
      </c>
      <c r="I38" s="13">
        <v>6</v>
      </c>
      <c r="J38" s="13">
        <v>8</v>
      </c>
      <c r="K38" s="13">
        <v>3</v>
      </c>
      <c r="L38" s="13">
        <v>2</v>
      </c>
      <c r="M38" s="13">
        <v>2</v>
      </c>
      <c r="N38" s="13">
        <v>3</v>
      </c>
      <c r="O38" s="13">
        <v>1</v>
      </c>
      <c r="P38" s="13">
        <v>6</v>
      </c>
      <c r="Q38" s="13">
        <v>4</v>
      </c>
      <c r="R38" s="13">
        <v>0</v>
      </c>
      <c r="S38" s="13">
        <v>0</v>
      </c>
      <c r="T38" s="13">
        <v>1</v>
      </c>
      <c r="U38" s="20">
        <v>0</v>
      </c>
      <c r="V38" s="41">
        <f t="shared" si="4"/>
        <v>189</v>
      </c>
      <c r="W38" s="41">
        <f t="shared" si="4"/>
        <v>60</v>
      </c>
      <c r="X38" s="63"/>
      <c r="Y38" s="63"/>
      <c r="Z38" s="42"/>
      <c r="AA38" s="122"/>
      <c r="AB38" s="29"/>
      <c r="AC38" s="50">
        <f t="shared" si="5"/>
        <v>0.31746031746031744</v>
      </c>
    </row>
    <row r="39" spans="1:29" ht="15">
      <c r="A39" s="121"/>
      <c r="B39" s="27"/>
      <c r="C39" s="25" t="s">
        <v>21</v>
      </c>
      <c r="D39" s="12">
        <f t="shared" si="2"/>
        <v>39</v>
      </c>
      <c r="E39" s="12">
        <f t="shared" si="3"/>
        <v>24</v>
      </c>
      <c r="F39" s="13">
        <v>5</v>
      </c>
      <c r="G39" s="13">
        <v>0</v>
      </c>
      <c r="H39" s="13">
        <v>3</v>
      </c>
      <c r="I39" s="13">
        <v>3</v>
      </c>
      <c r="J39" s="13">
        <v>0</v>
      </c>
      <c r="K39" s="13">
        <v>0</v>
      </c>
      <c r="L39" s="13">
        <v>1</v>
      </c>
      <c r="M39" s="13">
        <v>0</v>
      </c>
      <c r="N39" s="13">
        <v>2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20">
        <v>0</v>
      </c>
      <c r="V39" s="52">
        <f t="shared" si="4"/>
        <v>50</v>
      </c>
      <c r="W39" s="52">
        <f t="shared" si="4"/>
        <v>27</v>
      </c>
      <c r="X39" s="63"/>
      <c r="Y39" s="63"/>
      <c r="Z39" s="42"/>
      <c r="AA39" s="122"/>
      <c r="AB39" s="29"/>
      <c r="AC39" s="50">
        <f t="shared" si="5"/>
        <v>0.54</v>
      </c>
    </row>
    <row r="40" spans="1:29" ht="15">
      <c r="A40" s="121"/>
      <c r="B40" s="27"/>
      <c r="C40" s="25" t="s">
        <v>22</v>
      </c>
      <c r="D40" s="12">
        <f t="shared" si="2"/>
        <v>140</v>
      </c>
      <c r="E40" s="12">
        <f t="shared" si="3"/>
        <v>30</v>
      </c>
      <c r="F40" s="13">
        <v>11</v>
      </c>
      <c r="G40" s="13">
        <v>1</v>
      </c>
      <c r="H40" s="13">
        <v>31</v>
      </c>
      <c r="I40" s="13">
        <v>9</v>
      </c>
      <c r="J40" s="13">
        <v>6</v>
      </c>
      <c r="K40" s="13">
        <v>1</v>
      </c>
      <c r="L40" s="13">
        <v>0</v>
      </c>
      <c r="M40" s="13">
        <v>0</v>
      </c>
      <c r="N40" s="13">
        <v>2</v>
      </c>
      <c r="O40" s="13">
        <v>1</v>
      </c>
      <c r="P40" s="13">
        <v>1</v>
      </c>
      <c r="Q40" s="13">
        <v>0</v>
      </c>
      <c r="R40" s="13">
        <v>0</v>
      </c>
      <c r="S40" s="13">
        <v>0</v>
      </c>
      <c r="T40" s="13">
        <v>1</v>
      </c>
      <c r="U40" s="20">
        <v>0</v>
      </c>
      <c r="V40" s="52">
        <f t="shared" si="4"/>
        <v>192</v>
      </c>
      <c r="W40" s="52">
        <f t="shared" si="4"/>
        <v>42</v>
      </c>
      <c r="X40" s="63"/>
      <c r="Y40" s="63"/>
      <c r="Z40" s="42"/>
      <c r="AA40" s="122"/>
      <c r="AB40" s="29"/>
      <c r="AC40" s="50">
        <f t="shared" si="5"/>
        <v>0.21875</v>
      </c>
    </row>
    <row r="41" spans="1:29" ht="15">
      <c r="A41" s="121"/>
      <c r="B41" s="27"/>
      <c r="C41" s="25" t="s">
        <v>23</v>
      </c>
      <c r="D41" s="12">
        <f t="shared" si="2"/>
        <v>57</v>
      </c>
      <c r="E41" s="12">
        <f t="shared" si="3"/>
        <v>6</v>
      </c>
      <c r="F41" s="13">
        <v>2</v>
      </c>
      <c r="G41" s="13">
        <v>2</v>
      </c>
      <c r="H41" s="13">
        <v>11</v>
      </c>
      <c r="I41" s="13">
        <v>1</v>
      </c>
      <c r="J41" s="13">
        <v>0</v>
      </c>
      <c r="K41" s="13">
        <v>0</v>
      </c>
      <c r="L41" s="13">
        <v>1</v>
      </c>
      <c r="M41" s="13">
        <v>0</v>
      </c>
      <c r="N41" s="13">
        <v>2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4"/>
        <v>73</v>
      </c>
      <c r="W41" s="41">
        <f t="shared" si="4"/>
        <v>9</v>
      </c>
      <c r="X41" s="63"/>
      <c r="Y41" s="63"/>
      <c r="Z41" s="42"/>
      <c r="AA41" s="122"/>
      <c r="AB41" s="29"/>
      <c r="AC41" s="50">
        <f t="shared" si="5"/>
        <v>0.1232876712328767</v>
      </c>
    </row>
    <row r="42" spans="1:29" ht="15">
      <c r="A42" s="121"/>
      <c r="B42" s="27"/>
      <c r="C42" s="25" t="s">
        <v>24</v>
      </c>
      <c r="D42" s="12">
        <f t="shared" si="2"/>
        <v>5</v>
      </c>
      <c r="E42" s="12">
        <f t="shared" si="3"/>
        <v>0</v>
      </c>
      <c r="F42" s="13">
        <v>0</v>
      </c>
      <c r="G42" s="13">
        <v>0</v>
      </c>
      <c r="H42" s="13">
        <v>12</v>
      </c>
      <c r="I42" s="13">
        <v>5</v>
      </c>
      <c r="J42" s="13">
        <v>1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4"/>
        <v>18</v>
      </c>
      <c r="W42" s="41">
        <f t="shared" si="4"/>
        <v>6</v>
      </c>
      <c r="X42" s="63"/>
      <c r="Y42" s="63"/>
      <c r="Z42" s="42"/>
      <c r="AA42" s="122"/>
      <c r="AB42" s="29"/>
      <c r="AC42" s="50">
        <f t="shared" si="5"/>
        <v>0.3333333333333333</v>
      </c>
    </row>
    <row r="43" spans="1:29" ht="15">
      <c r="A43" s="121"/>
      <c r="B43" s="27"/>
      <c r="C43" s="25" t="s">
        <v>25</v>
      </c>
      <c r="D43" s="12">
        <f t="shared" si="2"/>
        <v>185</v>
      </c>
      <c r="E43" s="12">
        <f t="shared" si="3"/>
        <v>16</v>
      </c>
      <c r="F43" s="13">
        <v>20</v>
      </c>
      <c r="G43" s="13">
        <v>3</v>
      </c>
      <c r="H43" s="13">
        <v>7</v>
      </c>
      <c r="I43" s="13">
        <v>5</v>
      </c>
      <c r="J43" s="13">
        <v>1</v>
      </c>
      <c r="K43" s="13">
        <v>1</v>
      </c>
      <c r="L43" s="13">
        <v>2</v>
      </c>
      <c r="M43" s="13">
        <v>0</v>
      </c>
      <c r="N43" s="13">
        <v>9</v>
      </c>
      <c r="O43" s="13">
        <v>1</v>
      </c>
      <c r="P43" s="13">
        <v>2</v>
      </c>
      <c r="Q43" s="13">
        <v>0</v>
      </c>
      <c r="R43" s="13">
        <v>0</v>
      </c>
      <c r="S43" s="13">
        <v>0</v>
      </c>
      <c r="T43" s="13">
        <v>9</v>
      </c>
      <c r="U43" s="20">
        <v>3</v>
      </c>
      <c r="V43" s="41">
        <f t="shared" si="4"/>
        <v>235</v>
      </c>
      <c r="W43" s="41">
        <f t="shared" si="4"/>
        <v>29</v>
      </c>
      <c r="X43" s="63"/>
      <c r="Y43" s="63"/>
      <c r="Z43" s="42"/>
      <c r="AA43" s="122"/>
      <c r="AB43" s="29"/>
      <c r="AC43" s="50">
        <f t="shared" si="5"/>
        <v>0.12340425531914893</v>
      </c>
    </row>
    <row r="44" spans="1:29" ht="15.75" thickBot="1">
      <c r="A44" s="121"/>
      <c r="B44" s="27"/>
      <c r="C44" s="26" t="s">
        <v>26</v>
      </c>
      <c r="D44" s="12">
        <f t="shared" si="2"/>
        <v>15</v>
      </c>
      <c r="E44" s="12">
        <f t="shared" si="3"/>
        <v>4</v>
      </c>
      <c r="F44" s="15">
        <v>0</v>
      </c>
      <c r="G44" s="15">
        <v>0</v>
      </c>
      <c r="H44" s="13">
        <v>4</v>
      </c>
      <c r="I44" s="13">
        <v>3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</v>
      </c>
      <c r="U44" s="21">
        <v>0</v>
      </c>
      <c r="V44" s="41">
        <f t="shared" si="4"/>
        <v>20</v>
      </c>
      <c r="W44" s="41">
        <f t="shared" si="4"/>
        <v>7</v>
      </c>
      <c r="X44" s="63"/>
      <c r="Y44" s="63"/>
      <c r="Z44" s="42"/>
      <c r="AA44" s="122"/>
      <c r="AB44" s="29"/>
      <c r="AC44" s="50">
        <f t="shared" si="5"/>
        <v>0.35</v>
      </c>
    </row>
    <row r="45" spans="1:29" ht="15.75" thickBot="1">
      <c r="A45" s="121"/>
      <c r="B45" s="27"/>
      <c r="C45" s="34" t="s">
        <v>27</v>
      </c>
      <c r="D45" s="73">
        <f>+(D25+F25+H25+J25+L25+N25+P25+R25+T25+V25)</f>
        <v>1155</v>
      </c>
      <c r="E45" s="35">
        <f>+(E25+G25+I25+K25+M25+O25+Q25+S25+U25+W25)</f>
        <v>469</v>
      </c>
      <c r="F45" s="73">
        <f>SUM(F31:F44)</f>
        <v>156</v>
      </c>
      <c r="G45" s="73">
        <f aca="true" t="shared" si="6" ref="G45:Q45">SUM(G31:G44)</f>
        <v>75</v>
      </c>
      <c r="H45" s="73">
        <f t="shared" si="6"/>
        <v>152</v>
      </c>
      <c r="I45" s="73">
        <f t="shared" si="6"/>
        <v>76</v>
      </c>
      <c r="J45" s="73">
        <f t="shared" si="6"/>
        <v>37</v>
      </c>
      <c r="K45" s="73">
        <f t="shared" si="6"/>
        <v>17</v>
      </c>
      <c r="L45" s="73">
        <f t="shared" si="6"/>
        <v>25</v>
      </c>
      <c r="M45" s="73">
        <f t="shared" si="6"/>
        <v>14</v>
      </c>
      <c r="N45" s="73">
        <f t="shared" si="6"/>
        <v>81</v>
      </c>
      <c r="O45" s="73">
        <f t="shared" si="6"/>
        <v>46</v>
      </c>
      <c r="P45" s="73">
        <f t="shared" si="6"/>
        <v>22</v>
      </c>
      <c r="Q45" s="73">
        <f t="shared" si="6"/>
        <v>14</v>
      </c>
      <c r="R45" s="73">
        <f>SUM(R31:R44)</f>
        <v>2</v>
      </c>
      <c r="S45" s="73">
        <f>SUM(S31:S44)</f>
        <v>2</v>
      </c>
      <c r="T45" s="73">
        <f>SUM(T31:T44)</f>
        <v>32</v>
      </c>
      <c r="U45" s="43">
        <f>SUM(U31:U44)</f>
        <v>15</v>
      </c>
      <c r="V45" s="73">
        <f>+(D25+F25+H25+J25+L25+N25+P25+R25+T25+V25+F45+H45+J45+L45+N45+P45+R45+T45)</f>
        <v>1662</v>
      </c>
      <c r="W45" s="35">
        <f>+(E25+G25+I25+K25+M25+O25+Q25+S25+U25+W25+G45+I45+K45+M45+O45+Q45+S45+U45)</f>
        <v>728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0.40606060606060607</v>
      </c>
      <c r="E46" s="101"/>
      <c r="F46" s="100">
        <f>+(G45/F45)</f>
        <v>0.4807692307692308</v>
      </c>
      <c r="G46" s="101"/>
      <c r="H46" s="100">
        <f>+(I45/H45)</f>
        <v>0.5</v>
      </c>
      <c r="I46" s="101"/>
      <c r="J46" s="100">
        <f>+(K45/J45)</f>
        <v>0.4594594594594595</v>
      </c>
      <c r="K46" s="101"/>
      <c r="L46" s="100">
        <f>+(M45/L45)</f>
        <v>0.56</v>
      </c>
      <c r="M46" s="101"/>
      <c r="N46" s="100">
        <f>+(O45/N45)</f>
        <v>0.5679012345679012</v>
      </c>
      <c r="O46" s="101"/>
      <c r="P46" s="100">
        <f>+(Q45/P45)</f>
        <v>0.6363636363636364</v>
      </c>
      <c r="Q46" s="101"/>
      <c r="R46" s="100">
        <f>+(S45/R45)</f>
        <v>1</v>
      </c>
      <c r="S46" s="101"/>
      <c r="T46" s="100">
        <f>+(U45/T45)</f>
        <v>0.46875</v>
      </c>
      <c r="U46" s="101"/>
      <c r="V46" s="100">
        <f>+(W45/V45)</f>
        <v>0.4380264741275572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H29:I29"/>
    <mergeCell ref="J29:K29"/>
    <mergeCell ref="L29:M29"/>
    <mergeCell ref="N29:O29"/>
    <mergeCell ref="P29:Q29"/>
    <mergeCell ref="R29:S29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H9:I9"/>
    <mergeCell ref="J9:K9"/>
    <mergeCell ref="L9:M9"/>
    <mergeCell ref="N9:O9"/>
    <mergeCell ref="P9:Q9"/>
    <mergeCell ref="R9:S9"/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S9" sqref="S9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71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1" ht="15">
      <c r="B8" s="122"/>
      <c r="Q8" s="131"/>
      <c r="S8" s="5" t="s">
        <v>14</v>
      </c>
      <c r="T8" s="41">
        <v>65</v>
      </c>
      <c r="U8">
        <v>13</v>
      </c>
    </row>
    <row r="9" spans="2:21" ht="15">
      <c r="B9" s="122"/>
      <c r="Q9" s="131"/>
      <c r="S9" s="6" t="s">
        <v>15</v>
      </c>
      <c r="T9" s="41">
        <v>50</v>
      </c>
      <c r="U9">
        <v>31</v>
      </c>
    </row>
    <row r="10" spans="2:21" ht="15">
      <c r="B10" s="122"/>
      <c r="Q10" s="131"/>
      <c r="S10" s="6" t="s">
        <v>16</v>
      </c>
      <c r="T10" s="41">
        <v>165</v>
      </c>
      <c r="U10">
        <v>76</v>
      </c>
    </row>
    <row r="11" spans="2:21" ht="15">
      <c r="B11" s="122"/>
      <c r="Q11" s="131"/>
      <c r="S11" s="6" t="s">
        <v>17</v>
      </c>
      <c r="T11" s="41">
        <v>109</v>
      </c>
      <c r="U11">
        <v>12</v>
      </c>
    </row>
    <row r="12" spans="2:21" ht="15">
      <c r="B12" s="122"/>
      <c r="Q12" s="131"/>
      <c r="S12" s="6" t="s">
        <v>47</v>
      </c>
      <c r="T12" s="41">
        <v>87</v>
      </c>
      <c r="U12">
        <v>73</v>
      </c>
    </row>
    <row r="13" spans="2:21" ht="15">
      <c r="B13" s="122"/>
      <c r="Q13" s="131"/>
      <c r="S13" s="7" t="s">
        <v>45</v>
      </c>
      <c r="T13" s="41">
        <v>62</v>
      </c>
      <c r="U13">
        <v>18</v>
      </c>
    </row>
    <row r="14" spans="2:21" ht="15">
      <c r="B14" s="122"/>
      <c r="Q14" s="131"/>
      <c r="S14" s="6" t="s">
        <v>46</v>
      </c>
      <c r="T14" s="41">
        <v>347</v>
      </c>
      <c r="U14">
        <v>325</v>
      </c>
    </row>
    <row r="15" spans="2:21" ht="15">
      <c r="B15" s="122"/>
      <c r="Q15" s="131"/>
      <c r="S15" s="6" t="s">
        <v>20</v>
      </c>
      <c r="T15" s="41">
        <v>189</v>
      </c>
      <c r="U15">
        <v>60</v>
      </c>
    </row>
    <row r="16" spans="2:21" ht="15">
      <c r="B16" s="122"/>
      <c r="Q16" s="131"/>
      <c r="S16" s="6" t="s">
        <v>21</v>
      </c>
      <c r="T16" s="41">
        <v>50</v>
      </c>
      <c r="U16">
        <v>27</v>
      </c>
    </row>
    <row r="17" spans="2:21" ht="15">
      <c r="B17" s="122"/>
      <c r="Q17" s="131"/>
      <c r="S17" s="6" t="s">
        <v>48</v>
      </c>
      <c r="T17" s="41">
        <v>192</v>
      </c>
      <c r="U17">
        <v>42</v>
      </c>
    </row>
    <row r="18" spans="2:21" ht="15">
      <c r="B18" s="122"/>
      <c r="Q18" s="131"/>
      <c r="S18" s="6" t="s">
        <v>23</v>
      </c>
      <c r="T18" s="41">
        <v>73</v>
      </c>
      <c r="U18">
        <v>9</v>
      </c>
    </row>
    <row r="19" spans="2:21" ht="15">
      <c r="B19" s="122"/>
      <c r="Q19" s="131"/>
      <c r="S19" s="6" t="s">
        <v>49</v>
      </c>
      <c r="T19" s="41">
        <v>18</v>
      </c>
      <c r="U19">
        <v>6</v>
      </c>
    </row>
    <row r="20" spans="2:21" ht="15">
      <c r="B20" s="122"/>
      <c r="Q20" s="131"/>
      <c r="S20" s="6" t="s">
        <v>25</v>
      </c>
      <c r="T20" s="41">
        <v>235</v>
      </c>
      <c r="U20">
        <v>29</v>
      </c>
    </row>
    <row r="21" spans="2:21" ht="15">
      <c r="B21" s="122"/>
      <c r="Q21" s="131"/>
      <c r="S21" s="8" t="s">
        <v>50</v>
      </c>
      <c r="T21" s="41">
        <v>20</v>
      </c>
      <c r="U21">
        <v>7</v>
      </c>
    </row>
    <row r="22" spans="2:21" ht="12.75">
      <c r="B22" s="122"/>
      <c r="Q22" s="131"/>
      <c r="S22" s="4"/>
      <c r="T22" s="10">
        <f>SUM(T8:T21)</f>
        <v>1662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4">
      <selection activeCell="L24" sqref="L24:M24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72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03" t="s">
        <v>8</v>
      </c>
      <c r="M9" s="104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78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2</v>
      </c>
      <c r="E11" s="11">
        <v>0</v>
      </c>
      <c r="F11" s="11">
        <v>2</v>
      </c>
      <c r="G11" s="11">
        <v>2</v>
      </c>
      <c r="H11" s="11">
        <v>4</v>
      </c>
      <c r="I11" s="11">
        <v>0</v>
      </c>
      <c r="J11" s="11">
        <v>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5</v>
      </c>
      <c r="Q11" s="11">
        <v>0</v>
      </c>
      <c r="R11" s="11">
        <v>11</v>
      </c>
      <c r="S11" s="11">
        <v>0</v>
      </c>
      <c r="T11" s="11">
        <v>3</v>
      </c>
      <c r="U11" s="11">
        <v>1</v>
      </c>
      <c r="V11" s="11">
        <v>0</v>
      </c>
      <c r="W11" s="11">
        <v>0</v>
      </c>
      <c r="X11" s="12">
        <f>(D11+F11+H11+J11+L11+N11+P11+R11+T11+V11)</f>
        <v>29</v>
      </c>
      <c r="Y11" s="12">
        <f>(E11+G11+I11+K11+M11+O11+Q11+S11+U11+W11)</f>
        <v>3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2</v>
      </c>
      <c r="E12" s="13">
        <v>1</v>
      </c>
      <c r="F12" s="13">
        <v>21</v>
      </c>
      <c r="G12" s="13">
        <v>15</v>
      </c>
      <c r="H12" s="13">
        <v>3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1</v>
      </c>
      <c r="S12" s="13">
        <v>0</v>
      </c>
      <c r="T12" s="13">
        <v>1</v>
      </c>
      <c r="U12" s="13">
        <v>1</v>
      </c>
      <c r="V12" s="13">
        <v>0</v>
      </c>
      <c r="W12" s="13">
        <v>0</v>
      </c>
      <c r="X12" s="12">
        <f aca="true" t="shared" si="0" ref="X12:Y24">(D12+F12+H12+J12+L12+N12+P12+R12+T12+V12)</f>
        <v>29</v>
      </c>
      <c r="Y12" s="12">
        <f t="shared" si="0"/>
        <v>18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45</v>
      </c>
      <c r="E13" s="13">
        <v>23</v>
      </c>
      <c r="F13" s="13">
        <v>54</v>
      </c>
      <c r="G13" s="13">
        <v>23</v>
      </c>
      <c r="H13" s="13">
        <v>10</v>
      </c>
      <c r="I13" s="13">
        <v>5</v>
      </c>
      <c r="J13" s="13">
        <v>2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2</v>
      </c>
      <c r="Q13" s="13">
        <v>1</v>
      </c>
      <c r="R13" s="13">
        <v>7</v>
      </c>
      <c r="S13" s="13">
        <v>4</v>
      </c>
      <c r="T13" s="13">
        <v>4</v>
      </c>
      <c r="U13" s="13">
        <v>2</v>
      </c>
      <c r="V13" s="13">
        <v>1</v>
      </c>
      <c r="W13" s="13">
        <v>1</v>
      </c>
      <c r="X13" s="12">
        <f t="shared" si="0"/>
        <v>125</v>
      </c>
      <c r="Y13" s="12">
        <f t="shared" si="0"/>
        <v>59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20</v>
      </c>
      <c r="E14" s="13">
        <v>8</v>
      </c>
      <c r="F14" s="13">
        <v>21</v>
      </c>
      <c r="G14" s="13">
        <v>7</v>
      </c>
      <c r="H14" s="13">
        <v>1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</v>
      </c>
      <c r="Q14" s="13">
        <v>0</v>
      </c>
      <c r="R14" s="13">
        <v>16</v>
      </c>
      <c r="S14" s="13">
        <v>2</v>
      </c>
      <c r="T14" s="13">
        <v>1</v>
      </c>
      <c r="U14" s="13">
        <v>0</v>
      </c>
      <c r="V14" s="13">
        <v>0</v>
      </c>
      <c r="W14" s="13">
        <v>0</v>
      </c>
      <c r="X14" s="12">
        <f t="shared" si="0"/>
        <v>64</v>
      </c>
      <c r="Y14" s="12">
        <f t="shared" si="0"/>
        <v>17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4</v>
      </c>
      <c r="E15" s="13">
        <v>4</v>
      </c>
      <c r="F15" s="13">
        <v>18</v>
      </c>
      <c r="G15" s="13">
        <v>17</v>
      </c>
      <c r="H15" s="13">
        <v>3</v>
      </c>
      <c r="I15" s="13">
        <v>3</v>
      </c>
      <c r="J15" s="13">
        <v>4</v>
      </c>
      <c r="K15" s="13">
        <v>4</v>
      </c>
      <c r="L15" s="13">
        <v>1</v>
      </c>
      <c r="M15" s="13">
        <v>1</v>
      </c>
      <c r="N15" s="13">
        <v>0</v>
      </c>
      <c r="O15" s="13">
        <v>0</v>
      </c>
      <c r="P15" s="13">
        <v>5</v>
      </c>
      <c r="Q15" s="13">
        <v>5</v>
      </c>
      <c r="R15" s="13">
        <v>12</v>
      </c>
      <c r="S15" s="13">
        <v>12</v>
      </c>
      <c r="T15" s="13">
        <v>2</v>
      </c>
      <c r="U15" s="13">
        <v>2</v>
      </c>
      <c r="V15" s="13">
        <v>2</v>
      </c>
      <c r="W15" s="13">
        <v>1</v>
      </c>
      <c r="X15" s="12">
        <f t="shared" si="0"/>
        <v>51</v>
      </c>
      <c r="Y15" s="12">
        <f t="shared" si="0"/>
        <v>49</v>
      </c>
      <c r="Z15" s="2"/>
      <c r="AA15" s="122"/>
      <c r="AB15" s="29"/>
    </row>
    <row r="16" spans="1:28" ht="14.25">
      <c r="A16" s="121"/>
      <c r="B16" s="27"/>
      <c r="C16" s="86" t="s">
        <v>45</v>
      </c>
      <c r="D16" s="87">
        <v>2</v>
      </c>
      <c r="E16" s="72">
        <v>1</v>
      </c>
      <c r="F16" s="72">
        <v>7</v>
      </c>
      <c r="G16" s="72">
        <v>5</v>
      </c>
      <c r="H16" s="72">
        <v>2</v>
      </c>
      <c r="I16" s="72">
        <v>1</v>
      </c>
      <c r="J16" s="72">
        <v>4</v>
      </c>
      <c r="K16" s="72">
        <v>2</v>
      </c>
      <c r="L16" s="72">
        <v>9</v>
      </c>
      <c r="M16" s="72">
        <v>2</v>
      </c>
      <c r="N16" s="72">
        <v>0</v>
      </c>
      <c r="O16" s="72">
        <v>0</v>
      </c>
      <c r="P16" s="72">
        <v>3</v>
      </c>
      <c r="Q16" s="72">
        <v>2</v>
      </c>
      <c r="R16" s="72">
        <v>3</v>
      </c>
      <c r="S16" s="72">
        <v>1</v>
      </c>
      <c r="T16" s="72">
        <v>0</v>
      </c>
      <c r="U16" s="72">
        <v>0</v>
      </c>
      <c r="V16" s="72">
        <v>4</v>
      </c>
      <c r="W16" s="72">
        <v>0</v>
      </c>
      <c r="X16" s="83">
        <f t="shared" si="0"/>
        <v>34</v>
      </c>
      <c r="Y16" s="83">
        <f t="shared" si="0"/>
        <v>14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27</v>
      </c>
      <c r="E17" s="13">
        <v>26</v>
      </c>
      <c r="F17" s="13">
        <v>73</v>
      </c>
      <c r="G17" s="13">
        <v>67</v>
      </c>
      <c r="H17" s="13">
        <v>18</v>
      </c>
      <c r="I17" s="13">
        <v>18</v>
      </c>
      <c r="J17" s="13">
        <v>15</v>
      </c>
      <c r="K17" s="13">
        <v>14</v>
      </c>
      <c r="L17" s="13">
        <v>14</v>
      </c>
      <c r="M17" s="13">
        <v>12</v>
      </c>
      <c r="N17" s="13">
        <v>0</v>
      </c>
      <c r="O17" s="13">
        <v>0</v>
      </c>
      <c r="P17" s="13">
        <v>10</v>
      </c>
      <c r="Q17" s="13">
        <v>10</v>
      </c>
      <c r="R17" s="13">
        <v>25</v>
      </c>
      <c r="S17" s="13">
        <v>24</v>
      </c>
      <c r="T17" s="13">
        <v>7</v>
      </c>
      <c r="U17" s="13">
        <v>7</v>
      </c>
      <c r="V17" s="13">
        <v>4</v>
      </c>
      <c r="W17" s="13">
        <v>4</v>
      </c>
      <c r="X17" s="12">
        <f t="shared" si="0"/>
        <v>193</v>
      </c>
      <c r="Y17" s="12">
        <f t="shared" si="0"/>
        <v>182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17</v>
      </c>
      <c r="E18" s="13">
        <v>3</v>
      </c>
      <c r="F18" s="13">
        <v>39</v>
      </c>
      <c r="G18" s="13">
        <v>13</v>
      </c>
      <c r="H18" s="13">
        <v>8</v>
      </c>
      <c r="I18" s="13">
        <v>2</v>
      </c>
      <c r="J18" s="13">
        <v>10</v>
      </c>
      <c r="K18" s="13">
        <v>3</v>
      </c>
      <c r="L18" s="13">
        <v>15</v>
      </c>
      <c r="M18" s="13">
        <v>7</v>
      </c>
      <c r="N18" s="13">
        <v>1</v>
      </c>
      <c r="O18" s="13">
        <v>0</v>
      </c>
      <c r="P18" s="13">
        <v>10</v>
      </c>
      <c r="Q18" s="13">
        <v>8</v>
      </c>
      <c r="R18" s="13">
        <v>7</v>
      </c>
      <c r="S18" s="13">
        <v>3</v>
      </c>
      <c r="T18" s="13">
        <v>2</v>
      </c>
      <c r="U18" s="13">
        <v>0</v>
      </c>
      <c r="V18" s="13">
        <v>0</v>
      </c>
      <c r="W18" s="13">
        <v>0</v>
      </c>
      <c r="X18" s="12">
        <f t="shared" si="0"/>
        <v>109</v>
      </c>
      <c r="Y18" s="12">
        <f t="shared" si="0"/>
        <v>39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11</v>
      </c>
      <c r="E19" s="13">
        <v>8</v>
      </c>
      <c r="F19" s="13">
        <v>18</v>
      </c>
      <c r="G19" s="13">
        <v>12</v>
      </c>
      <c r="H19" s="13">
        <v>3</v>
      </c>
      <c r="I19" s="13">
        <v>0</v>
      </c>
      <c r="J19" s="13">
        <v>2</v>
      </c>
      <c r="K19" s="13">
        <v>0</v>
      </c>
      <c r="L19" s="13">
        <v>1</v>
      </c>
      <c r="M19" s="13">
        <v>1</v>
      </c>
      <c r="N19" s="13">
        <v>0</v>
      </c>
      <c r="O19" s="13">
        <v>0</v>
      </c>
      <c r="P19" s="13">
        <v>1</v>
      </c>
      <c r="Q19" s="13">
        <v>0</v>
      </c>
      <c r="R19" s="13">
        <v>2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2">
        <f t="shared" si="0"/>
        <v>38</v>
      </c>
      <c r="Y19" s="12">
        <f t="shared" si="0"/>
        <v>21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37</v>
      </c>
      <c r="E20" s="13">
        <v>10</v>
      </c>
      <c r="F20" s="13">
        <v>61</v>
      </c>
      <c r="G20" s="13">
        <v>20</v>
      </c>
      <c r="H20" s="13">
        <v>11</v>
      </c>
      <c r="I20" s="13">
        <v>1</v>
      </c>
      <c r="J20" s="13">
        <v>6</v>
      </c>
      <c r="K20" s="13">
        <v>1</v>
      </c>
      <c r="L20" s="13">
        <v>2</v>
      </c>
      <c r="M20" s="13">
        <v>1</v>
      </c>
      <c r="N20" s="13">
        <v>0</v>
      </c>
      <c r="O20" s="13">
        <v>0</v>
      </c>
      <c r="P20" s="13">
        <v>4</v>
      </c>
      <c r="Q20" s="13">
        <v>0</v>
      </c>
      <c r="R20" s="13">
        <v>12</v>
      </c>
      <c r="S20" s="13">
        <v>2</v>
      </c>
      <c r="T20" s="13">
        <v>1</v>
      </c>
      <c r="U20" s="13">
        <v>0</v>
      </c>
      <c r="V20" s="13">
        <v>3</v>
      </c>
      <c r="W20" s="13">
        <v>0</v>
      </c>
      <c r="X20" s="12">
        <f t="shared" si="0"/>
        <v>137</v>
      </c>
      <c r="Y20" s="12">
        <f t="shared" si="0"/>
        <v>35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26</v>
      </c>
      <c r="E21" s="13">
        <v>3</v>
      </c>
      <c r="F21" s="13">
        <v>35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2</v>
      </c>
      <c r="S21" s="13">
        <v>1</v>
      </c>
      <c r="T21" s="13">
        <v>1</v>
      </c>
      <c r="U21" s="13">
        <v>1</v>
      </c>
      <c r="V21" s="13">
        <v>0</v>
      </c>
      <c r="W21" s="13">
        <v>0</v>
      </c>
      <c r="X21" s="12">
        <f t="shared" si="0"/>
        <v>64</v>
      </c>
      <c r="Y21" s="12">
        <f t="shared" si="0"/>
        <v>5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1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1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4</v>
      </c>
      <c r="Y22" s="12">
        <f t="shared" si="0"/>
        <v>1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57</v>
      </c>
      <c r="E23" s="13">
        <v>5</v>
      </c>
      <c r="F23" s="13">
        <v>84</v>
      </c>
      <c r="G23" s="13">
        <v>4</v>
      </c>
      <c r="H23" s="13">
        <v>15</v>
      </c>
      <c r="I23" s="13">
        <v>1</v>
      </c>
      <c r="J23" s="13">
        <v>9</v>
      </c>
      <c r="K23" s="13">
        <v>1</v>
      </c>
      <c r="L23" s="13">
        <v>0</v>
      </c>
      <c r="M23" s="13">
        <v>0</v>
      </c>
      <c r="N23" s="13">
        <v>2</v>
      </c>
      <c r="O23" s="13">
        <v>0</v>
      </c>
      <c r="P23" s="13">
        <v>2</v>
      </c>
      <c r="Q23" s="13">
        <v>2</v>
      </c>
      <c r="R23" s="13">
        <v>20</v>
      </c>
      <c r="S23" s="13">
        <v>4</v>
      </c>
      <c r="T23" s="13">
        <v>10</v>
      </c>
      <c r="U23" s="13">
        <v>1</v>
      </c>
      <c r="V23" s="13">
        <v>0</v>
      </c>
      <c r="W23" s="13">
        <v>0</v>
      </c>
      <c r="X23" s="12">
        <f t="shared" si="0"/>
        <v>199</v>
      </c>
      <c r="Y23" s="12">
        <f t="shared" si="0"/>
        <v>18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5</v>
      </c>
      <c r="E24" s="23">
        <v>1</v>
      </c>
      <c r="F24" s="23">
        <v>8</v>
      </c>
      <c r="G24" s="23">
        <v>1</v>
      </c>
      <c r="H24" s="23">
        <v>2</v>
      </c>
      <c r="I24" s="23">
        <v>0</v>
      </c>
      <c r="J24" s="13">
        <v>0</v>
      </c>
      <c r="K24" s="13">
        <v>0</v>
      </c>
      <c r="L24" s="23">
        <v>3</v>
      </c>
      <c r="M24" s="23">
        <v>2</v>
      </c>
      <c r="N24" s="23">
        <v>0</v>
      </c>
      <c r="O24" s="23">
        <v>0</v>
      </c>
      <c r="P24" s="23">
        <v>1</v>
      </c>
      <c r="Q24" s="23">
        <v>0</v>
      </c>
      <c r="R24" s="23">
        <v>3</v>
      </c>
      <c r="S24" s="23">
        <v>0</v>
      </c>
      <c r="T24" s="23">
        <v>0</v>
      </c>
      <c r="U24" s="23">
        <v>0</v>
      </c>
      <c r="V24" s="23">
        <v>2</v>
      </c>
      <c r="W24" s="23">
        <v>0</v>
      </c>
      <c r="X24" s="12">
        <f t="shared" si="0"/>
        <v>24</v>
      </c>
      <c r="Y24" s="12">
        <f t="shared" si="0"/>
        <v>4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256</v>
      </c>
      <c r="E25" s="76">
        <f>SUM(E11:E24)</f>
        <v>93</v>
      </c>
      <c r="F25" s="76">
        <f aca="true" t="shared" si="1" ref="F25:W25">SUM(F11:F24)</f>
        <v>442</v>
      </c>
      <c r="G25" s="76">
        <f t="shared" si="1"/>
        <v>186</v>
      </c>
      <c r="H25" s="76">
        <f t="shared" si="1"/>
        <v>80</v>
      </c>
      <c r="I25" s="76">
        <f t="shared" si="1"/>
        <v>32</v>
      </c>
      <c r="J25" s="76">
        <f t="shared" si="1"/>
        <v>55</v>
      </c>
      <c r="K25" s="76">
        <f t="shared" si="1"/>
        <v>25</v>
      </c>
      <c r="L25" s="76">
        <f t="shared" si="1"/>
        <v>47</v>
      </c>
      <c r="M25" s="76">
        <f t="shared" si="1"/>
        <v>27</v>
      </c>
      <c r="N25" s="76">
        <f t="shared" si="1"/>
        <v>3</v>
      </c>
      <c r="O25" s="76">
        <f t="shared" si="1"/>
        <v>0</v>
      </c>
      <c r="P25" s="76">
        <f t="shared" si="1"/>
        <v>48</v>
      </c>
      <c r="Q25" s="76">
        <f t="shared" si="1"/>
        <v>28</v>
      </c>
      <c r="R25" s="76">
        <f t="shared" si="1"/>
        <v>121</v>
      </c>
      <c r="S25" s="76">
        <f t="shared" si="1"/>
        <v>53</v>
      </c>
      <c r="T25" s="76">
        <f t="shared" si="1"/>
        <v>32</v>
      </c>
      <c r="U25" s="76">
        <f t="shared" si="1"/>
        <v>15</v>
      </c>
      <c r="V25" s="76">
        <f t="shared" si="1"/>
        <v>16</v>
      </c>
      <c r="W25" s="76">
        <f t="shared" si="1"/>
        <v>6</v>
      </c>
      <c r="X25" s="76">
        <f>+(D25+F25+H25+J25+L25+N25+P25+R25+T25+V25)</f>
        <v>1100</v>
      </c>
      <c r="Y25" s="35">
        <f>+(E25+G25+I25+K25+M25+O25+Q25+S25+U25+W25)</f>
        <v>465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0.36328125</v>
      </c>
      <c r="E26" s="101"/>
      <c r="F26" s="100">
        <f>+(G25/F25)</f>
        <v>0.42081447963800905</v>
      </c>
      <c r="G26" s="101"/>
      <c r="H26" s="100">
        <f>+(I25/H25)</f>
        <v>0.4</v>
      </c>
      <c r="I26" s="101"/>
      <c r="J26" s="100">
        <f>+(K25/J25)</f>
        <v>0.45454545454545453</v>
      </c>
      <c r="K26" s="101"/>
      <c r="L26" s="100">
        <f>+(M25/L25)</f>
        <v>0.574468085106383</v>
      </c>
      <c r="M26" s="101"/>
      <c r="N26" s="100">
        <f>+(O25/N25)</f>
        <v>0</v>
      </c>
      <c r="O26" s="101"/>
      <c r="P26" s="100">
        <f>+(Q25/P25)</f>
        <v>0.5833333333333334</v>
      </c>
      <c r="Q26" s="101"/>
      <c r="R26" s="100">
        <f>+(S25/R25)</f>
        <v>0.4380165289256198</v>
      </c>
      <c r="S26" s="101"/>
      <c r="T26" s="100">
        <f>+(U25/T25)</f>
        <v>0.46875</v>
      </c>
      <c r="U26" s="101"/>
      <c r="V26" s="100">
        <f>+(W25/V25)</f>
        <v>0.375</v>
      </c>
      <c r="W26" s="101"/>
      <c r="X26" s="100">
        <f>+(Y25/X25)</f>
        <v>0.42272727272727273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77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29</v>
      </c>
      <c r="E31" s="12">
        <f t="shared" si="2"/>
        <v>3</v>
      </c>
      <c r="F31" s="11">
        <v>3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2</v>
      </c>
      <c r="M31" s="11">
        <v>0</v>
      </c>
      <c r="N31" s="11">
        <v>18</v>
      </c>
      <c r="O31" s="11">
        <v>5</v>
      </c>
      <c r="P31" s="11">
        <v>2</v>
      </c>
      <c r="Q31" s="11">
        <v>0</v>
      </c>
      <c r="R31" s="11">
        <v>0</v>
      </c>
      <c r="S31" s="11">
        <v>0</v>
      </c>
      <c r="T31" s="11">
        <v>3</v>
      </c>
      <c r="U31" s="40">
        <v>0</v>
      </c>
      <c r="V31" s="41">
        <f>(D31+F31+H31+J31+L31+N31+P31+R31+T31)</f>
        <v>58</v>
      </c>
      <c r="W31" s="41">
        <f>(E31+G31+I31+K31+M31+O31+Q31+S31+U31)</f>
        <v>8</v>
      </c>
      <c r="X31" s="63"/>
      <c r="Y31" s="63"/>
      <c r="Z31" s="42"/>
      <c r="AA31" s="122"/>
      <c r="AB31" s="29"/>
      <c r="AC31" s="50">
        <f>(W31/V31)</f>
        <v>0.13793103448275862</v>
      </c>
    </row>
    <row r="32" spans="1:29" ht="15">
      <c r="A32" s="121"/>
      <c r="B32" s="27"/>
      <c r="C32" s="25" t="s">
        <v>15</v>
      </c>
      <c r="D32" s="12">
        <f t="shared" si="2"/>
        <v>29</v>
      </c>
      <c r="E32" s="12">
        <f t="shared" si="2"/>
        <v>18</v>
      </c>
      <c r="F32" s="13">
        <v>4</v>
      </c>
      <c r="G32" s="13">
        <v>1</v>
      </c>
      <c r="H32" s="13">
        <v>9</v>
      </c>
      <c r="I32" s="13">
        <v>5</v>
      </c>
      <c r="J32" s="13">
        <v>0</v>
      </c>
      <c r="K32" s="13">
        <v>0</v>
      </c>
      <c r="L32" s="13">
        <v>0</v>
      </c>
      <c r="M32" s="13">
        <v>0</v>
      </c>
      <c r="N32" s="13">
        <v>2</v>
      </c>
      <c r="O32" s="13">
        <v>0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20">
        <v>0</v>
      </c>
      <c r="V32" s="41">
        <f aca="true" t="shared" si="3" ref="V32:W44">(D32+F32+H32+J32+L32+N32+P32+R32+T32)</f>
        <v>45</v>
      </c>
      <c r="W32" s="41">
        <f t="shared" si="3"/>
        <v>24</v>
      </c>
      <c r="X32" s="63"/>
      <c r="Y32" s="63"/>
      <c r="Z32" s="42"/>
      <c r="AA32" s="122"/>
      <c r="AB32" s="29"/>
      <c r="AC32" s="50">
        <f aca="true" t="shared" si="4" ref="AC32:AC44">(W32/V32)</f>
        <v>0.5333333333333333</v>
      </c>
    </row>
    <row r="33" spans="1:29" ht="15">
      <c r="A33" s="121"/>
      <c r="B33" s="27"/>
      <c r="C33" s="25" t="s">
        <v>16</v>
      </c>
      <c r="D33" s="12">
        <f t="shared" si="2"/>
        <v>125</v>
      </c>
      <c r="E33" s="12">
        <f t="shared" si="2"/>
        <v>59</v>
      </c>
      <c r="F33" s="13">
        <v>20</v>
      </c>
      <c r="G33" s="13">
        <v>4</v>
      </c>
      <c r="H33" s="13">
        <v>17</v>
      </c>
      <c r="I33" s="13">
        <v>9</v>
      </c>
      <c r="J33" s="13">
        <v>1</v>
      </c>
      <c r="K33" s="13">
        <v>0</v>
      </c>
      <c r="L33" s="13">
        <v>4</v>
      </c>
      <c r="M33" s="13">
        <v>3</v>
      </c>
      <c r="N33" s="13">
        <v>10</v>
      </c>
      <c r="O33" s="13">
        <v>0</v>
      </c>
      <c r="P33" s="13">
        <v>1</v>
      </c>
      <c r="Q33" s="13">
        <v>1</v>
      </c>
      <c r="R33" s="13">
        <v>0</v>
      </c>
      <c r="S33" s="13">
        <v>0</v>
      </c>
      <c r="T33" s="13">
        <v>3</v>
      </c>
      <c r="U33" s="20">
        <v>3</v>
      </c>
      <c r="V33" s="51">
        <f t="shared" si="3"/>
        <v>181</v>
      </c>
      <c r="W33" s="41">
        <f t="shared" si="3"/>
        <v>79</v>
      </c>
      <c r="X33" s="63"/>
      <c r="Y33" s="63"/>
      <c r="Z33" s="42"/>
      <c r="AA33" s="122"/>
      <c r="AB33" s="29"/>
      <c r="AC33" s="50">
        <f t="shared" si="4"/>
        <v>0.43646408839779005</v>
      </c>
    </row>
    <row r="34" spans="1:29" ht="15">
      <c r="A34" s="121"/>
      <c r="B34" s="27"/>
      <c r="C34" s="25" t="s">
        <v>17</v>
      </c>
      <c r="D34" s="12">
        <f t="shared" si="2"/>
        <v>64</v>
      </c>
      <c r="E34" s="12">
        <f t="shared" si="2"/>
        <v>17</v>
      </c>
      <c r="F34" s="13">
        <v>5</v>
      </c>
      <c r="G34" s="13">
        <v>0</v>
      </c>
      <c r="H34" s="13">
        <v>8</v>
      </c>
      <c r="I34" s="13">
        <v>4</v>
      </c>
      <c r="J34" s="13">
        <v>2</v>
      </c>
      <c r="K34" s="13">
        <v>0</v>
      </c>
      <c r="L34" s="13">
        <v>0</v>
      </c>
      <c r="M34" s="13">
        <v>0</v>
      </c>
      <c r="N34" s="13">
        <v>3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20">
        <v>0</v>
      </c>
      <c r="V34" s="51">
        <f t="shared" si="3"/>
        <v>82</v>
      </c>
      <c r="W34" s="41">
        <f t="shared" si="3"/>
        <v>21</v>
      </c>
      <c r="X34" s="63"/>
      <c r="Y34" s="63"/>
      <c r="Z34" s="42"/>
      <c r="AA34" s="122"/>
      <c r="AB34" s="29"/>
      <c r="AC34" s="50">
        <f t="shared" si="4"/>
        <v>0.25609756097560976</v>
      </c>
    </row>
    <row r="35" spans="1:30" ht="15">
      <c r="A35" s="121"/>
      <c r="B35" s="27"/>
      <c r="C35" s="25" t="s">
        <v>18</v>
      </c>
      <c r="D35" s="12">
        <f t="shared" si="2"/>
        <v>51</v>
      </c>
      <c r="E35" s="12">
        <f t="shared" si="2"/>
        <v>49</v>
      </c>
      <c r="F35" s="13">
        <v>4</v>
      </c>
      <c r="G35" s="13">
        <v>3</v>
      </c>
      <c r="H35" s="13">
        <v>7</v>
      </c>
      <c r="I35" s="13">
        <v>6</v>
      </c>
      <c r="J35" s="13">
        <v>4</v>
      </c>
      <c r="K35" s="13">
        <v>3</v>
      </c>
      <c r="L35" s="13">
        <v>1</v>
      </c>
      <c r="M35" s="13">
        <v>1</v>
      </c>
      <c r="N35" s="13">
        <v>8</v>
      </c>
      <c r="O35" s="13">
        <v>7</v>
      </c>
      <c r="P35" s="13">
        <v>0</v>
      </c>
      <c r="Q35" s="13">
        <v>0</v>
      </c>
      <c r="R35" s="13">
        <v>0</v>
      </c>
      <c r="S35" s="13">
        <v>0</v>
      </c>
      <c r="T35" s="13">
        <v>1</v>
      </c>
      <c r="U35" s="20">
        <v>1</v>
      </c>
      <c r="V35" s="41">
        <f t="shared" si="3"/>
        <v>76</v>
      </c>
      <c r="W35" s="41">
        <f t="shared" si="3"/>
        <v>70</v>
      </c>
      <c r="X35" s="63"/>
      <c r="Y35" s="63"/>
      <c r="Z35" s="42"/>
      <c r="AA35" s="122"/>
      <c r="AB35" s="29"/>
      <c r="AC35" s="50">
        <f t="shared" si="4"/>
        <v>0.9210526315789473</v>
      </c>
      <c r="AD35" s="28"/>
    </row>
    <row r="36" spans="1:30" ht="15">
      <c r="A36" s="121"/>
      <c r="B36" s="27"/>
      <c r="C36" s="82" t="s">
        <v>45</v>
      </c>
      <c r="D36" s="83">
        <f t="shared" si="2"/>
        <v>34</v>
      </c>
      <c r="E36" s="83">
        <f t="shared" si="2"/>
        <v>14</v>
      </c>
      <c r="F36" s="72">
        <v>2</v>
      </c>
      <c r="G36" s="72">
        <v>1</v>
      </c>
      <c r="H36" s="72">
        <v>9</v>
      </c>
      <c r="I36" s="72">
        <v>6</v>
      </c>
      <c r="J36" s="72">
        <v>10</v>
      </c>
      <c r="K36" s="72">
        <v>1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84">
        <v>0</v>
      </c>
      <c r="V36" s="85">
        <f t="shared" si="3"/>
        <v>55</v>
      </c>
      <c r="W36" s="85">
        <f t="shared" si="3"/>
        <v>22</v>
      </c>
      <c r="X36" s="63"/>
      <c r="Y36" s="63"/>
      <c r="Z36" s="42"/>
      <c r="AA36" s="122"/>
      <c r="AB36" s="29"/>
      <c r="AC36" s="50">
        <f t="shared" si="4"/>
        <v>0.4</v>
      </c>
      <c r="AD36" s="28"/>
    </row>
    <row r="37" spans="1:30" ht="15">
      <c r="A37" s="121"/>
      <c r="B37" s="27"/>
      <c r="C37" s="25" t="s">
        <v>19</v>
      </c>
      <c r="D37" s="12">
        <f t="shared" si="2"/>
        <v>193</v>
      </c>
      <c r="E37" s="12">
        <f t="shared" si="2"/>
        <v>182</v>
      </c>
      <c r="F37" s="13">
        <v>47</v>
      </c>
      <c r="G37" s="13">
        <v>46</v>
      </c>
      <c r="H37" s="13">
        <v>29</v>
      </c>
      <c r="I37" s="13">
        <v>26</v>
      </c>
      <c r="J37" s="13">
        <v>5</v>
      </c>
      <c r="K37" s="13">
        <v>5</v>
      </c>
      <c r="L37" s="13">
        <v>6</v>
      </c>
      <c r="M37" s="13">
        <v>6</v>
      </c>
      <c r="N37" s="13">
        <v>32</v>
      </c>
      <c r="O37" s="13">
        <v>32</v>
      </c>
      <c r="P37" s="13">
        <v>1</v>
      </c>
      <c r="Q37" s="13">
        <v>1</v>
      </c>
      <c r="R37" s="13">
        <v>0</v>
      </c>
      <c r="S37" s="13">
        <v>0</v>
      </c>
      <c r="T37" s="13">
        <v>8</v>
      </c>
      <c r="U37" s="20">
        <v>7</v>
      </c>
      <c r="V37" s="41">
        <f t="shared" si="3"/>
        <v>321</v>
      </c>
      <c r="W37" s="52">
        <f t="shared" si="3"/>
        <v>305</v>
      </c>
      <c r="X37" s="63"/>
      <c r="Y37" s="63"/>
      <c r="Z37" s="42"/>
      <c r="AA37" s="122"/>
      <c r="AB37" s="29"/>
      <c r="AC37" s="50">
        <f t="shared" si="4"/>
        <v>0.9501557632398754</v>
      </c>
      <c r="AD37" s="30"/>
    </row>
    <row r="38" spans="1:29" ht="15">
      <c r="A38" s="121"/>
      <c r="B38" s="27"/>
      <c r="C38" s="25" t="s">
        <v>20</v>
      </c>
      <c r="D38" s="12">
        <f t="shared" si="2"/>
        <v>109</v>
      </c>
      <c r="E38" s="12">
        <f t="shared" si="2"/>
        <v>39</v>
      </c>
      <c r="F38" s="13">
        <v>12</v>
      </c>
      <c r="G38" s="13">
        <v>5</v>
      </c>
      <c r="H38" s="13">
        <v>12</v>
      </c>
      <c r="I38" s="13">
        <v>5</v>
      </c>
      <c r="J38" s="13">
        <v>3</v>
      </c>
      <c r="K38" s="13">
        <v>0</v>
      </c>
      <c r="L38" s="13">
        <v>4</v>
      </c>
      <c r="M38" s="13">
        <v>3</v>
      </c>
      <c r="N38" s="13">
        <v>4</v>
      </c>
      <c r="O38" s="13">
        <v>2</v>
      </c>
      <c r="P38" s="13">
        <v>6</v>
      </c>
      <c r="Q38" s="13">
        <v>5</v>
      </c>
      <c r="R38" s="13">
        <v>0</v>
      </c>
      <c r="S38" s="13">
        <v>0</v>
      </c>
      <c r="T38" s="13">
        <v>0</v>
      </c>
      <c r="U38" s="20">
        <v>0</v>
      </c>
      <c r="V38" s="41">
        <f t="shared" si="3"/>
        <v>150</v>
      </c>
      <c r="W38" s="41">
        <f t="shared" si="3"/>
        <v>59</v>
      </c>
      <c r="X38" s="63"/>
      <c r="Y38" s="63"/>
      <c r="Z38" s="42"/>
      <c r="AA38" s="122"/>
      <c r="AB38" s="29"/>
      <c r="AC38" s="50">
        <f t="shared" si="4"/>
        <v>0.3933333333333333</v>
      </c>
    </row>
    <row r="39" spans="1:29" ht="15">
      <c r="A39" s="121"/>
      <c r="B39" s="27"/>
      <c r="C39" s="25" t="s">
        <v>21</v>
      </c>
      <c r="D39" s="12">
        <f t="shared" si="2"/>
        <v>38</v>
      </c>
      <c r="E39" s="12">
        <f t="shared" si="2"/>
        <v>21</v>
      </c>
      <c r="F39" s="13">
        <v>6</v>
      </c>
      <c r="G39" s="13">
        <v>1</v>
      </c>
      <c r="H39" s="13">
        <v>5</v>
      </c>
      <c r="I39" s="13">
        <v>3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20">
        <v>0</v>
      </c>
      <c r="V39" s="52">
        <f t="shared" si="3"/>
        <v>49</v>
      </c>
      <c r="W39" s="52">
        <f t="shared" si="3"/>
        <v>25</v>
      </c>
      <c r="X39" s="63"/>
      <c r="Y39" s="63"/>
      <c r="Z39" s="42"/>
      <c r="AA39" s="122"/>
      <c r="AB39" s="29"/>
      <c r="AC39" s="50">
        <f t="shared" si="4"/>
        <v>0.5102040816326531</v>
      </c>
    </row>
    <row r="40" spans="1:29" ht="15">
      <c r="A40" s="121"/>
      <c r="B40" s="27"/>
      <c r="C40" s="25" t="s">
        <v>22</v>
      </c>
      <c r="D40" s="12">
        <f t="shared" si="2"/>
        <v>137</v>
      </c>
      <c r="E40" s="12">
        <f t="shared" si="2"/>
        <v>35</v>
      </c>
      <c r="F40" s="13">
        <v>10</v>
      </c>
      <c r="G40" s="13">
        <v>1</v>
      </c>
      <c r="H40" s="13">
        <v>24</v>
      </c>
      <c r="I40" s="13">
        <v>5</v>
      </c>
      <c r="J40" s="13">
        <v>4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1</v>
      </c>
      <c r="U40" s="20">
        <v>0</v>
      </c>
      <c r="V40" s="52">
        <f t="shared" si="3"/>
        <v>176</v>
      </c>
      <c r="W40" s="52">
        <f t="shared" si="3"/>
        <v>41</v>
      </c>
      <c r="X40" s="63"/>
      <c r="Y40" s="63"/>
      <c r="Z40" s="42"/>
      <c r="AA40" s="122"/>
      <c r="AB40" s="29"/>
      <c r="AC40" s="50">
        <f t="shared" si="4"/>
        <v>0.23295454545454544</v>
      </c>
    </row>
    <row r="41" spans="1:29" ht="15">
      <c r="A41" s="121"/>
      <c r="B41" s="27"/>
      <c r="C41" s="25" t="s">
        <v>23</v>
      </c>
      <c r="D41" s="12">
        <f t="shared" si="2"/>
        <v>64</v>
      </c>
      <c r="E41" s="12">
        <f t="shared" si="2"/>
        <v>5</v>
      </c>
      <c r="F41" s="13">
        <v>0</v>
      </c>
      <c r="G41" s="13">
        <v>0</v>
      </c>
      <c r="H41" s="13">
        <v>10</v>
      </c>
      <c r="I41" s="13">
        <v>2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3"/>
        <v>74</v>
      </c>
      <c r="W41" s="41">
        <f t="shared" si="3"/>
        <v>7</v>
      </c>
      <c r="X41" s="63"/>
      <c r="Y41" s="63"/>
      <c r="Z41" s="42"/>
      <c r="AA41" s="122"/>
      <c r="AB41" s="29"/>
      <c r="AC41" s="50">
        <f t="shared" si="4"/>
        <v>0.0945945945945946</v>
      </c>
    </row>
    <row r="42" spans="1:29" ht="15">
      <c r="A42" s="121"/>
      <c r="B42" s="27"/>
      <c r="C42" s="25" t="s">
        <v>24</v>
      </c>
      <c r="D42" s="12">
        <f t="shared" si="2"/>
        <v>4</v>
      </c>
      <c r="E42" s="12">
        <f t="shared" si="2"/>
        <v>1</v>
      </c>
      <c r="F42" s="13">
        <v>1</v>
      </c>
      <c r="G42" s="13">
        <v>1</v>
      </c>
      <c r="H42" s="13">
        <v>8</v>
      </c>
      <c r="I42" s="13">
        <v>1</v>
      </c>
      <c r="J42" s="13">
        <v>2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3"/>
        <v>15</v>
      </c>
      <c r="W42" s="41">
        <f t="shared" si="3"/>
        <v>4</v>
      </c>
      <c r="X42" s="63"/>
      <c r="Y42" s="63"/>
      <c r="Z42" s="42"/>
      <c r="AA42" s="122"/>
      <c r="AB42" s="29"/>
      <c r="AC42" s="50">
        <f t="shared" si="4"/>
        <v>0.26666666666666666</v>
      </c>
    </row>
    <row r="43" spans="1:29" ht="15">
      <c r="A43" s="121"/>
      <c r="B43" s="27"/>
      <c r="C43" s="25" t="s">
        <v>25</v>
      </c>
      <c r="D43" s="12">
        <f t="shared" si="2"/>
        <v>199</v>
      </c>
      <c r="E43" s="12">
        <f t="shared" si="2"/>
        <v>18</v>
      </c>
      <c r="F43" s="13">
        <v>10</v>
      </c>
      <c r="G43" s="13">
        <v>3</v>
      </c>
      <c r="H43" s="13">
        <v>4</v>
      </c>
      <c r="I43" s="13">
        <v>3</v>
      </c>
      <c r="J43" s="13">
        <v>1</v>
      </c>
      <c r="K43" s="13">
        <v>1</v>
      </c>
      <c r="L43" s="13">
        <v>4</v>
      </c>
      <c r="M43" s="13">
        <v>0</v>
      </c>
      <c r="N43" s="13">
        <v>16</v>
      </c>
      <c r="O43" s="13">
        <v>4</v>
      </c>
      <c r="P43" s="13">
        <v>2</v>
      </c>
      <c r="Q43" s="13">
        <v>1</v>
      </c>
      <c r="R43" s="13">
        <v>0</v>
      </c>
      <c r="S43" s="13">
        <v>0</v>
      </c>
      <c r="T43" s="13">
        <v>3</v>
      </c>
      <c r="U43" s="20">
        <v>0</v>
      </c>
      <c r="V43" s="41">
        <f t="shared" si="3"/>
        <v>239</v>
      </c>
      <c r="W43" s="41">
        <f t="shared" si="3"/>
        <v>30</v>
      </c>
      <c r="X43" s="63"/>
      <c r="Y43" s="63"/>
      <c r="Z43" s="42"/>
      <c r="AA43" s="122"/>
      <c r="AB43" s="29"/>
      <c r="AC43" s="50">
        <f t="shared" si="4"/>
        <v>0.12552301255230125</v>
      </c>
    </row>
    <row r="44" spans="1:29" ht="15.75" thickBot="1">
      <c r="A44" s="121"/>
      <c r="B44" s="27"/>
      <c r="C44" s="26" t="s">
        <v>26</v>
      </c>
      <c r="D44" s="12">
        <f t="shared" si="2"/>
        <v>24</v>
      </c>
      <c r="E44" s="12">
        <f t="shared" si="2"/>
        <v>4</v>
      </c>
      <c r="F44" s="15">
        <v>4</v>
      </c>
      <c r="G44" s="15">
        <v>1</v>
      </c>
      <c r="H44" s="13">
        <v>0</v>
      </c>
      <c r="I44" s="13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21">
        <v>0</v>
      </c>
      <c r="V44" s="41">
        <f t="shared" si="3"/>
        <v>29</v>
      </c>
      <c r="W44" s="41">
        <f t="shared" si="3"/>
        <v>5</v>
      </c>
      <c r="X44" s="63"/>
      <c r="Y44" s="63"/>
      <c r="Z44" s="42"/>
      <c r="AA44" s="122"/>
      <c r="AB44" s="29"/>
      <c r="AC44" s="50">
        <f t="shared" si="4"/>
        <v>0.1724137931034483</v>
      </c>
    </row>
    <row r="45" spans="1:29" ht="15.75" thickBot="1">
      <c r="A45" s="121"/>
      <c r="B45" s="27"/>
      <c r="C45" s="34" t="s">
        <v>27</v>
      </c>
      <c r="D45" s="76">
        <f>+(D25+F25+H25+J25+L25+N25+P25+R25+T25+V25)</f>
        <v>1100</v>
      </c>
      <c r="E45" s="35">
        <f>+(E25+G25+I25+K25+M25+O25+Q25+S25+U25+W25)</f>
        <v>465</v>
      </c>
      <c r="F45" s="76">
        <f>SUM(F31:F44)</f>
        <v>128</v>
      </c>
      <c r="G45" s="76">
        <f aca="true" t="shared" si="5" ref="G45:Q45">SUM(G31:G44)</f>
        <v>67</v>
      </c>
      <c r="H45" s="76">
        <f t="shared" si="5"/>
        <v>143</v>
      </c>
      <c r="I45" s="76">
        <f t="shared" si="5"/>
        <v>75</v>
      </c>
      <c r="J45" s="76">
        <f t="shared" si="5"/>
        <v>32</v>
      </c>
      <c r="K45" s="76">
        <f t="shared" si="5"/>
        <v>11</v>
      </c>
      <c r="L45" s="76">
        <f t="shared" si="5"/>
        <v>21</v>
      </c>
      <c r="M45" s="76">
        <f t="shared" si="5"/>
        <v>13</v>
      </c>
      <c r="N45" s="76">
        <f t="shared" si="5"/>
        <v>94</v>
      </c>
      <c r="O45" s="76">
        <f t="shared" si="5"/>
        <v>50</v>
      </c>
      <c r="P45" s="76">
        <f t="shared" si="5"/>
        <v>13</v>
      </c>
      <c r="Q45" s="76">
        <f t="shared" si="5"/>
        <v>8</v>
      </c>
      <c r="R45" s="76">
        <f>SUM(R31:R44)</f>
        <v>0</v>
      </c>
      <c r="S45" s="76">
        <f>SUM(S31:S44)</f>
        <v>0</v>
      </c>
      <c r="T45" s="76">
        <f>SUM(T31:T44)</f>
        <v>19</v>
      </c>
      <c r="U45" s="43">
        <f>SUM(U31:U44)</f>
        <v>11</v>
      </c>
      <c r="V45" s="76">
        <f>+(D25+F25+H25+J25+L25+N25+P25+R25+T25+V25+F45+H45+J45+L45+N45+P45+R45+T45)</f>
        <v>1550</v>
      </c>
      <c r="W45" s="35">
        <f>+(E25+G25+I25+K25+M25+O25+Q25+S25+U25+W25+G45+I45+K45+M45+O45+Q45+S45+U45)</f>
        <v>700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0.42272727272727273</v>
      </c>
      <c r="E46" s="101"/>
      <c r="F46" s="100">
        <f>+(G45/F45)</f>
        <v>0.5234375</v>
      </c>
      <c r="G46" s="101"/>
      <c r="H46" s="100">
        <f>+(I45/H45)</f>
        <v>0.5244755244755245</v>
      </c>
      <c r="I46" s="101"/>
      <c r="J46" s="100">
        <f>+(K45/J45)</f>
        <v>0.34375</v>
      </c>
      <c r="K46" s="101"/>
      <c r="L46" s="100">
        <f>+(M45/L45)</f>
        <v>0.6190476190476191</v>
      </c>
      <c r="M46" s="101"/>
      <c r="N46" s="100">
        <f>+(O45/N45)</f>
        <v>0.5319148936170213</v>
      </c>
      <c r="O46" s="101"/>
      <c r="P46" s="100">
        <f>+(Q45/P45)</f>
        <v>0.6153846153846154</v>
      </c>
      <c r="Q46" s="101"/>
      <c r="R46" s="100" t="e">
        <f>+(S45/R45)</f>
        <v>#DIV/0!</v>
      </c>
      <c r="S46" s="101"/>
      <c r="T46" s="100">
        <f>+(U45/T45)</f>
        <v>0.5789473684210527</v>
      </c>
      <c r="U46" s="101"/>
      <c r="V46" s="100">
        <f>+(W45/V45)</f>
        <v>0.45161290322580644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H29:I29"/>
    <mergeCell ref="J29:K29"/>
    <mergeCell ref="L29:M29"/>
    <mergeCell ref="N29:O29"/>
    <mergeCell ref="P29:Q29"/>
    <mergeCell ref="R29:S29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H9:I9"/>
    <mergeCell ref="J9:K9"/>
    <mergeCell ref="L9:M9"/>
    <mergeCell ref="N9:O9"/>
    <mergeCell ref="P9:Q9"/>
    <mergeCell ref="R9:S9"/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4">
      <selection activeCell="V16" sqref="V16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73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v>58</v>
      </c>
    </row>
    <row r="9" spans="2:20" ht="15">
      <c r="B9" s="122"/>
      <c r="Q9" s="131"/>
      <c r="S9" s="6" t="s">
        <v>15</v>
      </c>
      <c r="T9" s="41">
        <v>45</v>
      </c>
    </row>
    <row r="10" spans="2:20" ht="15">
      <c r="B10" s="122"/>
      <c r="Q10" s="131"/>
      <c r="S10" s="6" t="s">
        <v>16</v>
      </c>
      <c r="T10" s="41">
        <v>181</v>
      </c>
    </row>
    <row r="11" spans="2:20" ht="15">
      <c r="B11" s="122"/>
      <c r="Q11" s="131"/>
      <c r="S11" s="6" t="s">
        <v>17</v>
      </c>
      <c r="T11" s="41">
        <v>82</v>
      </c>
    </row>
    <row r="12" spans="2:20" ht="15">
      <c r="B12" s="122"/>
      <c r="Q12" s="131"/>
      <c r="S12" s="6" t="s">
        <v>47</v>
      </c>
      <c r="T12" s="41">
        <v>76</v>
      </c>
    </row>
    <row r="13" spans="2:20" ht="15">
      <c r="B13" s="122"/>
      <c r="Q13" s="131"/>
      <c r="S13" s="7" t="s">
        <v>45</v>
      </c>
      <c r="T13" s="41">
        <v>55</v>
      </c>
    </row>
    <row r="14" spans="2:20" ht="15">
      <c r="B14" s="122"/>
      <c r="Q14" s="131"/>
      <c r="S14" s="6" t="s">
        <v>46</v>
      </c>
      <c r="T14" s="41">
        <v>321</v>
      </c>
    </row>
    <row r="15" spans="2:20" ht="15">
      <c r="B15" s="122"/>
      <c r="Q15" s="131"/>
      <c r="S15" s="6" t="s">
        <v>20</v>
      </c>
      <c r="T15" s="41">
        <v>150</v>
      </c>
    </row>
    <row r="16" spans="2:20" ht="15">
      <c r="B16" s="122"/>
      <c r="Q16" s="131"/>
      <c r="S16" s="6" t="s">
        <v>21</v>
      </c>
      <c r="T16" s="41">
        <v>49</v>
      </c>
    </row>
    <row r="17" spans="2:20" ht="15">
      <c r="B17" s="122"/>
      <c r="Q17" s="131"/>
      <c r="S17" s="6" t="s">
        <v>48</v>
      </c>
      <c r="T17" s="41">
        <v>176</v>
      </c>
    </row>
    <row r="18" spans="2:20" ht="15">
      <c r="B18" s="122"/>
      <c r="Q18" s="131"/>
      <c r="S18" s="6" t="s">
        <v>23</v>
      </c>
      <c r="T18" s="41">
        <v>74</v>
      </c>
    </row>
    <row r="19" spans="2:20" ht="15">
      <c r="B19" s="122"/>
      <c r="Q19" s="131"/>
      <c r="S19" s="6" t="s">
        <v>49</v>
      </c>
      <c r="T19" s="41">
        <v>15</v>
      </c>
    </row>
    <row r="20" spans="2:20" ht="15">
      <c r="B20" s="122"/>
      <c r="Q20" s="131"/>
      <c r="S20" s="6" t="s">
        <v>25</v>
      </c>
      <c r="T20" s="41">
        <v>239</v>
      </c>
    </row>
    <row r="21" spans="2:20" ht="15">
      <c r="B21" s="122"/>
      <c r="Q21" s="131"/>
      <c r="S21" s="8" t="s">
        <v>50</v>
      </c>
      <c r="T21" s="41">
        <v>29</v>
      </c>
    </row>
    <row r="22" spans="2:21" ht="12.75">
      <c r="B22" s="122"/>
      <c r="Q22" s="131"/>
      <c r="S22" s="4"/>
      <c r="T22" s="10">
        <f>SUM(T8:T21)</f>
        <v>1550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D6" sqref="D6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57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v>42</v>
      </c>
    </row>
    <row r="9" spans="2:20" ht="15">
      <c r="B9" s="122"/>
      <c r="Q9" s="131"/>
      <c r="S9" s="6" t="s">
        <v>15</v>
      </c>
      <c r="T9" s="41">
        <v>58</v>
      </c>
    </row>
    <row r="10" spans="2:20" ht="15">
      <c r="B10" s="122"/>
      <c r="Q10" s="131"/>
      <c r="S10" s="6" t="s">
        <v>16</v>
      </c>
      <c r="T10" s="41">
        <v>136</v>
      </c>
    </row>
    <row r="11" spans="2:20" ht="15">
      <c r="B11" s="122"/>
      <c r="Q11" s="131"/>
      <c r="S11" s="6" t="s">
        <v>17</v>
      </c>
      <c r="T11" s="41">
        <v>67</v>
      </c>
    </row>
    <row r="12" spans="2:20" ht="15">
      <c r="B12" s="122"/>
      <c r="Q12" s="131"/>
      <c r="S12" s="6" t="s">
        <v>47</v>
      </c>
      <c r="T12" s="41">
        <v>72</v>
      </c>
    </row>
    <row r="13" spans="2:20" ht="15">
      <c r="B13" s="122"/>
      <c r="Q13" s="131"/>
      <c r="S13" s="7" t="s">
        <v>45</v>
      </c>
      <c r="T13" s="41">
        <v>44</v>
      </c>
    </row>
    <row r="14" spans="2:20" ht="15">
      <c r="B14" s="122"/>
      <c r="Q14" s="131"/>
      <c r="S14" s="6" t="s">
        <v>46</v>
      </c>
      <c r="T14" s="41">
        <v>300</v>
      </c>
    </row>
    <row r="15" spans="2:20" ht="15">
      <c r="B15" s="122"/>
      <c r="Q15" s="131"/>
      <c r="S15" s="6" t="s">
        <v>20</v>
      </c>
      <c r="T15" s="41">
        <v>175</v>
      </c>
    </row>
    <row r="16" spans="2:20" ht="15">
      <c r="B16" s="122"/>
      <c r="Q16" s="131"/>
      <c r="S16" s="6" t="s">
        <v>21</v>
      </c>
      <c r="T16" s="41">
        <v>49</v>
      </c>
    </row>
    <row r="17" spans="2:20" ht="15">
      <c r="B17" s="122"/>
      <c r="Q17" s="131"/>
      <c r="S17" s="6" t="s">
        <v>48</v>
      </c>
      <c r="T17" s="41">
        <v>164</v>
      </c>
    </row>
    <row r="18" spans="2:20" ht="15">
      <c r="B18" s="122"/>
      <c r="Q18" s="131"/>
      <c r="S18" s="6" t="s">
        <v>23</v>
      </c>
      <c r="T18" s="41">
        <v>83</v>
      </c>
    </row>
    <row r="19" spans="2:20" ht="15">
      <c r="B19" s="122"/>
      <c r="Q19" s="131"/>
      <c r="S19" s="6" t="s">
        <v>49</v>
      </c>
      <c r="T19" s="41">
        <v>14</v>
      </c>
    </row>
    <row r="20" spans="2:20" ht="15">
      <c r="B20" s="122"/>
      <c r="Q20" s="131"/>
      <c r="S20" s="6" t="s">
        <v>25</v>
      </c>
      <c r="T20" s="41">
        <v>210</v>
      </c>
    </row>
    <row r="21" spans="2:20" ht="15">
      <c r="B21" s="122"/>
      <c r="Q21" s="131"/>
      <c r="S21" s="8" t="s">
        <v>50</v>
      </c>
      <c r="T21" s="41">
        <v>28</v>
      </c>
    </row>
    <row r="22" spans="2:21" ht="12.75">
      <c r="B22" s="122"/>
      <c r="Q22" s="131"/>
      <c r="S22" s="4"/>
      <c r="T22" s="10"/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">
      <selection activeCell="L24" sqref="L24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76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03" t="s">
        <v>8</v>
      </c>
      <c r="M9" s="104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81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1</v>
      </c>
      <c r="G11" s="11">
        <v>1</v>
      </c>
      <c r="H11" s="11">
        <v>12</v>
      </c>
      <c r="I11" s="11">
        <v>1</v>
      </c>
      <c r="J11" s="11">
        <v>4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7</v>
      </c>
      <c r="Q11" s="11">
        <v>1</v>
      </c>
      <c r="R11" s="11">
        <v>6</v>
      </c>
      <c r="S11" s="11">
        <v>1</v>
      </c>
      <c r="T11" s="11">
        <v>2</v>
      </c>
      <c r="U11" s="11">
        <v>0</v>
      </c>
      <c r="V11" s="11">
        <v>0</v>
      </c>
      <c r="W11" s="11">
        <v>0</v>
      </c>
      <c r="X11" s="12">
        <f>(D11+F11+H11+J11+L11+N11+P11+R11+T11+V11)</f>
        <v>32</v>
      </c>
      <c r="Y11" s="12">
        <f>(E11+G11+I11+K11+M11+O11+Q11+S11+U11+W11)</f>
        <v>4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7</v>
      </c>
      <c r="E12" s="13">
        <v>3</v>
      </c>
      <c r="F12" s="13">
        <v>14</v>
      </c>
      <c r="G12" s="13">
        <v>13</v>
      </c>
      <c r="H12" s="13">
        <v>1</v>
      </c>
      <c r="I12" s="13">
        <v>0</v>
      </c>
      <c r="J12" s="13">
        <v>1</v>
      </c>
      <c r="K12" s="13">
        <v>1</v>
      </c>
      <c r="L12" s="13">
        <v>4</v>
      </c>
      <c r="M12" s="13">
        <v>1</v>
      </c>
      <c r="N12" s="13">
        <v>0</v>
      </c>
      <c r="O12" s="13">
        <v>0</v>
      </c>
      <c r="P12" s="13">
        <v>3</v>
      </c>
      <c r="Q12" s="13">
        <v>3</v>
      </c>
      <c r="R12" s="13">
        <v>3</v>
      </c>
      <c r="S12" s="13">
        <v>2</v>
      </c>
      <c r="T12" s="13">
        <v>0</v>
      </c>
      <c r="U12" s="13">
        <v>0</v>
      </c>
      <c r="V12" s="13">
        <v>1</v>
      </c>
      <c r="W12" s="13">
        <v>1</v>
      </c>
      <c r="X12" s="12">
        <f aca="true" t="shared" si="0" ref="X12:Y24">(D12+F12+H12+J12+L12+N12+P12+R12+T12+V12)</f>
        <v>34</v>
      </c>
      <c r="Y12" s="12">
        <f t="shared" si="0"/>
        <v>24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36</v>
      </c>
      <c r="E13" s="13">
        <v>16</v>
      </c>
      <c r="F13" s="13">
        <v>67</v>
      </c>
      <c r="G13" s="13">
        <v>36</v>
      </c>
      <c r="H13" s="13">
        <v>8</v>
      </c>
      <c r="I13" s="13">
        <v>0</v>
      </c>
      <c r="J13" s="13">
        <v>3</v>
      </c>
      <c r="K13" s="13">
        <v>0</v>
      </c>
      <c r="L13" s="13">
        <v>1</v>
      </c>
      <c r="M13" s="13">
        <v>1</v>
      </c>
      <c r="N13" s="13">
        <v>0</v>
      </c>
      <c r="O13" s="13">
        <v>0</v>
      </c>
      <c r="P13" s="13">
        <v>4</v>
      </c>
      <c r="Q13" s="13">
        <v>0</v>
      </c>
      <c r="R13" s="13">
        <v>10</v>
      </c>
      <c r="S13" s="13">
        <v>4</v>
      </c>
      <c r="T13" s="13">
        <v>2</v>
      </c>
      <c r="U13" s="13">
        <v>1</v>
      </c>
      <c r="V13" s="13">
        <v>1</v>
      </c>
      <c r="W13" s="13">
        <v>0</v>
      </c>
      <c r="X13" s="12">
        <f t="shared" si="0"/>
        <v>132</v>
      </c>
      <c r="Y13" s="12">
        <f t="shared" si="0"/>
        <v>58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22</v>
      </c>
      <c r="E14" s="13">
        <v>3</v>
      </c>
      <c r="F14" s="13">
        <v>41</v>
      </c>
      <c r="G14" s="13">
        <v>11</v>
      </c>
      <c r="H14" s="13">
        <v>4</v>
      </c>
      <c r="I14" s="13">
        <v>2</v>
      </c>
      <c r="J14" s="13">
        <v>2</v>
      </c>
      <c r="K14" s="13">
        <v>0</v>
      </c>
      <c r="L14" s="13">
        <v>1</v>
      </c>
      <c r="M14" s="13">
        <v>0</v>
      </c>
      <c r="N14" s="13">
        <v>0</v>
      </c>
      <c r="O14" s="13">
        <v>0</v>
      </c>
      <c r="P14" s="13">
        <v>5</v>
      </c>
      <c r="Q14" s="13">
        <v>0</v>
      </c>
      <c r="R14" s="13">
        <v>12</v>
      </c>
      <c r="S14" s="13">
        <v>0</v>
      </c>
      <c r="T14" s="13">
        <v>3</v>
      </c>
      <c r="U14" s="13">
        <v>0</v>
      </c>
      <c r="V14" s="13">
        <v>0</v>
      </c>
      <c r="W14" s="13">
        <v>0</v>
      </c>
      <c r="X14" s="12">
        <f t="shared" si="0"/>
        <v>90</v>
      </c>
      <c r="Y14" s="12">
        <f t="shared" si="0"/>
        <v>16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3</v>
      </c>
      <c r="E15" s="13">
        <v>3</v>
      </c>
      <c r="F15" s="13">
        <v>17</v>
      </c>
      <c r="G15" s="13">
        <v>17</v>
      </c>
      <c r="H15" s="13">
        <v>2</v>
      </c>
      <c r="I15" s="13">
        <v>2</v>
      </c>
      <c r="J15" s="13">
        <v>5</v>
      </c>
      <c r="K15" s="13">
        <v>4</v>
      </c>
      <c r="L15" s="13">
        <v>5</v>
      </c>
      <c r="M15" s="13">
        <v>4</v>
      </c>
      <c r="N15" s="13">
        <v>0</v>
      </c>
      <c r="O15" s="13">
        <v>0</v>
      </c>
      <c r="P15" s="13">
        <v>12</v>
      </c>
      <c r="Q15" s="13">
        <v>8</v>
      </c>
      <c r="R15" s="13">
        <v>4</v>
      </c>
      <c r="S15" s="13">
        <v>4</v>
      </c>
      <c r="T15" s="13">
        <v>3</v>
      </c>
      <c r="U15" s="13">
        <v>3</v>
      </c>
      <c r="V15" s="13">
        <v>0</v>
      </c>
      <c r="W15" s="13">
        <v>0</v>
      </c>
      <c r="X15" s="12">
        <f t="shared" si="0"/>
        <v>51</v>
      </c>
      <c r="Y15" s="12">
        <f t="shared" si="0"/>
        <v>45</v>
      </c>
      <c r="Z15" s="2"/>
      <c r="AA15" s="122"/>
      <c r="AB15" s="29"/>
    </row>
    <row r="16" spans="1:28" ht="14.25">
      <c r="A16" s="121"/>
      <c r="B16" s="27"/>
      <c r="C16" s="86" t="s">
        <v>45</v>
      </c>
      <c r="D16" s="87">
        <v>2</v>
      </c>
      <c r="E16" s="72">
        <v>2</v>
      </c>
      <c r="F16" s="72">
        <v>7</v>
      </c>
      <c r="G16" s="72">
        <v>3</v>
      </c>
      <c r="H16" s="72">
        <v>3</v>
      </c>
      <c r="I16" s="72">
        <v>3</v>
      </c>
      <c r="J16" s="72">
        <v>2</v>
      </c>
      <c r="K16" s="72">
        <v>0</v>
      </c>
      <c r="L16" s="72">
        <v>11</v>
      </c>
      <c r="M16" s="72">
        <v>4</v>
      </c>
      <c r="N16" s="72">
        <v>0</v>
      </c>
      <c r="O16" s="72">
        <v>0</v>
      </c>
      <c r="P16" s="72">
        <v>7</v>
      </c>
      <c r="Q16" s="72">
        <v>2</v>
      </c>
      <c r="R16" s="72">
        <v>2</v>
      </c>
      <c r="S16" s="72">
        <v>0</v>
      </c>
      <c r="T16" s="72">
        <v>2</v>
      </c>
      <c r="U16" s="72">
        <v>1</v>
      </c>
      <c r="V16" s="72">
        <v>2</v>
      </c>
      <c r="W16" s="72">
        <v>0</v>
      </c>
      <c r="X16" s="83">
        <f t="shared" si="0"/>
        <v>38</v>
      </c>
      <c r="Y16" s="83">
        <f t="shared" si="0"/>
        <v>15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37</v>
      </c>
      <c r="E17" s="13">
        <v>36</v>
      </c>
      <c r="F17" s="13">
        <v>89</v>
      </c>
      <c r="G17" s="13">
        <v>84</v>
      </c>
      <c r="H17" s="13">
        <v>27</v>
      </c>
      <c r="I17" s="13">
        <v>23</v>
      </c>
      <c r="J17" s="13">
        <v>16</v>
      </c>
      <c r="K17" s="13">
        <v>13</v>
      </c>
      <c r="L17" s="13">
        <v>17</v>
      </c>
      <c r="M17" s="13">
        <v>14</v>
      </c>
      <c r="N17" s="13">
        <v>0</v>
      </c>
      <c r="O17" s="13">
        <v>0</v>
      </c>
      <c r="P17" s="13">
        <v>22</v>
      </c>
      <c r="Q17" s="13">
        <v>21</v>
      </c>
      <c r="R17" s="13">
        <v>29</v>
      </c>
      <c r="S17" s="13">
        <v>29</v>
      </c>
      <c r="T17" s="13">
        <v>9</v>
      </c>
      <c r="U17" s="13">
        <v>8</v>
      </c>
      <c r="V17" s="13">
        <v>4</v>
      </c>
      <c r="W17" s="13">
        <v>4</v>
      </c>
      <c r="X17" s="12">
        <f t="shared" si="0"/>
        <v>250</v>
      </c>
      <c r="Y17" s="12">
        <f t="shared" si="0"/>
        <v>232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27</v>
      </c>
      <c r="E18" s="13">
        <v>10</v>
      </c>
      <c r="F18" s="13">
        <v>60</v>
      </c>
      <c r="G18" s="13">
        <v>26</v>
      </c>
      <c r="H18" s="13">
        <v>5</v>
      </c>
      <c r="I18" s="13">
        <v>1</v>
      </c>
      <c r="J18" s="13">
        <v>12</v>
      </c>
      <c r="K18" s="13">
        <v>7</v>
      </c>
      <c r="L18" s="13">
        <v>17</v>
      </c>
      <c r="M18" s="13">
        <v>4</v>
      </c>
      <c r="N18" s="13">
        <v>3</v>
      </c>
      <c r="O18" s="13">
        <v>2</v>
      </c>
      <c r="P18" s="13">
        <v>8</v>
      </c>
      <c r="Q18" s="13">
        <v>2</v>
      </c>
      <c r="R18" s="13">
        <v>12</v>
      </c>
      <c r="S18" s="13">
        <v>7</v>
      </c>
      <c r="T18" s="13">
        <v>2</v>
      </c>
      <c r="U18" s="13">
        <v>1</v>
      </c>
      <c r="V18" s="13">
        <v>1</v>
      </c>
      <c r="W18" s="13">
        <v>0</v>
      </c>
      <c r="X18" s="12">
        <f t="shared" si="0"/>
        <v>147</v>
      </c>
      <c r="Y18" s="12">
        <f t="shared" si="0"/>
        <v>60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22</v>
      </c>
      <c r="E19" s="13">
        <v>11</v>
      </c>
      <c r="F19" s="13">
        <v>22</v>
      </c>
      <c r="G19" s="13">
        <v>16</v>
      </c>
      <c r="H19" s="13">
        <v>2</v>
      </c>
      <c r="I19" s="13">
        <v>1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3</v>
      </c>
      <c r="U19" s="13">
        <v>1</v>
      </c>
      <c r="V19" s="13">
        <v>1</v>
      </c>
      <c r="W19" s="13">
        <v>0</v>
      </c>
      <c r="X19" s="12">
        <f t="shared" si="0"/>
        <v>52</v>
      </c>
      <c r="Y19" s="12">
        <f t="shared" si="0"/>
        <v>29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32</v>
      </c>
      <c r="E20" s="13">
        <v>13</v>
      </c>
      <c r="F20" s="13">
        <v>72</v>
      </c>
      <c r="G20" s="13">
        <v>22</v>
      </c>
      <c r="H20" s="13">
        <v>8</v>
      </c>
      <c r="I20" s="13">
        <v>2</v>
      </c>
      <c r="J20" s="13">
        <v>1</v>
      </c>
      <c r="K20" s="13">
        <v>0</v>
      </c>
      <c r="L20" s="13">
        <v>6</v>
      </c>
      <c r="M20" s="13">
        <v>3</v>
      </c>
      <c r="N20" s="13">
        <v>0</v>
      </c>
      <c r="O20" s="13">
        <v>0</v>
      </c>
      <c r="P20" s="13">
        <v>5</v>
      </c>
      <c r="Q20" s="13">
        <v>2</v>
      </c>
      <c r="R20" s="13">
        <v>9</v>
      </c>
      <c r="S20" s="13">
        <v>1</v>
      </c>
      <c r="T20" s="13">
        <v>4</v>
      </c>
      <c r="U20" s="13">
        <v>0</v>
      </c>
      <c r="V20" s="13">
        <v>2</v>
      </c>
      <c r="W20" s="13">
        <v>0</v>
      </c>
      <c r="X20" s="12">
        <f t="shared" si="0"/>
        <v>139</v>
      </c>
      <c r="Y20" s="12">
        <f t="shared" si="0"/>
        <v>43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31</v>
      </c>
      <c r="E21" s="13">
        <v>1</v>
      </c>
      <c r="F21" s="13">
        <v>55</v>
      </c>
      <c r="G21" s="13">
        <v>0</v>
      </c>
      <c r="H21" s="13">
        <v>1</v>
      </c>
      <c r="I21" s="13">
        <v>1</v>
      </c>
      <c r="J21" s="13">
        <v>0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2">
        <f t="shared" si="0"/>
        <v>88</v>
      </c>
      <c r="Y21" s="12">
        <f t="shared" si="0"/>
        <v>2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2</v>
      </c>
      <c r="E22" s="13">
        <v>0</v>
      </c>
      <c r="F22" s="13">
        <v>4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1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10</v>
      </c>
      <c r="Y22" s="12">
        <f t="shared" si="0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98</v>
      </c>
      <c r="E23" s="13">
        <v>10</v>
      </c>
      <c r="F23" s="13">
        <v>104</v>
      </c>
      <c r="G23" s="13">
        <v>5</v>
      </c>
      <c r="H23" s="13">
        <v>16</v>
      </c>
      <c r="I23" s="13">
        <v>1</v>
      </c>
      <c r="J23" s="13">
        <v>1</v>
      </c>
      <c r="K23" s="13">
        <v>1</v>
      </c>
      <c r="L23" s="13">
        <v>1</v>
      </c>
      <c r="M23" s="13">
        <v>0</v>
      </c>
      <c r="N23" s="13">
        <v>1</v>
      </c>
      <c r="O23" s="13">
        <v>1</v>
      </c>
      <c r="P23" s="13">
        <v>6</v>
      </c>
      <c r="Q23" s="13">
        <v>2</v>
      </c>
      <c r="R23" s="13">
        <v>25</v>
      </c>
      <c r="S23" s="13">
        <v>6</v>
      </c>
      <c r="T23" s="13">
        <v>7</v>
      </c>
      <c r="U23" s="13">
        <v>2</v>
      </c>
      <c r="V23" s="13">
        <v>0</v>
      </c>
      <c r="W23" s="13">
        <v>0</v>
      </c>
      <c r="X23" s="12">
        <f t="shared" si="0"/>
        <v>259</v>
      </c>
      <c r="Y23" s="12">
        <f t="shared" si="0"/>
        <v>28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2</v>
      </c>
      <c r="E24" s="23">
        <v>0</v>
      </c>
      <c r="F24" s="23">
        <v>23</v>
      </c>
      <c r="G24" s="23">
        <v>1</v>
      </c>
      <c r="H24" s="23">
        <v>0</v>
      </c>
      <c r="I24" s="23">
        <v>0</v>
      </c>
      <c r="J24" s="13">
        <v>0</v>
      </c>
      <c r="K24" s="13">
        <v>0</v>
      </c>
      <c r="L24" s="23">
        <v>0</v>
      </c>
      <c r="M24" s="23">
        <v>0</v>
      </c>
      <c r="N24" s="23">
        <v>0</v>
      </c>
      <c r="O24" s="23">
        <v>0</v>
      </c>
      <c r="P24" s="23"/>
      <c r="Q24" s="23"/>
      <c r="R24" s="23">
        <v>8</v>
      </c>
      <c r="S24" s="23">
        <v>2</v>
      </c>
      <c r="T24" s="23">
        <v>2</v>
      </c>
      <c r="U24" s="23">
        <v>0</v>
      </c>
      <c r="V24" s="23">
        <v>0</v>
      </c>
      <c r="W24" s="23">
        <v>0</v>
      </c>
      <c r="X24" s="12">
        <f t="shared" si="0"/>
        <v>35</v>
      </c>
      <c r="Y24" s="12">
        <f t="shared" si="0"/>
        <v>3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321</v>
      </c>
      <c r="E25" s="91">
        <f>SUM(E11:E24)</f>
        <v>108</v>
      </c>
      <c r="F25" s="91">
        <f aca="true" t="shared" si="1" ref="F25:W25">SUM(F11:F24)</f>
        <v>576</v>
      </c>
      <c r="G25" s="91">
        <f t="shared" si="1"/>
        <v>235</v>
      </c>
      <c r="H25" s="91">
        <f t="shared" si="1"/>
        <v>90</v>
      </c>
      <c r="I25" s="91">
        <f t="shared" si="1"/>
        <v>37</v>
      </c>
      <c r="J25" s="91">
        <f t="shared" si="1"/>
        <v>48</v>
      </c>
      <c r="K25" s="91">
        <f t="shared" si="1"/>
        <v>26</v>
      </c>
      <c r="L25" s="91">
        <f t="shared" si="1"/>
        <v>65</v>
      </c>
      <c r="M25" s="91">
        <f t="shared" si="1"/>
        <v>31</v>
      </c>
      <c r="N25" s="91">
        <f t="shared" si="1"/>
        <v>4</v>
      </c>
      <c r="O25" s="91">
        <f t="shared" si="1"/>
        <v>3</v>
      </c>
      <c r="P25" s="91">
        <f t="shared" si="1"/>
        <v>80</v>
      </c>
      <c r="Q25" s="91">
        <f t="shared" si="1"/>
        <v>41</v>
      </c>
      <c r="R25" s="91">
        <f t="shared" si="1"/>
        <v>122</v>
      </c>
      <c r="S25" s="91">
        <f t="shared" si="1"/>
        <v>56</v>
      </c>
      <c r="T25" s="91">
        <f t="shared" si="1"/>
        <v>39</v>
      </c>
      <c r="U25" s="91">
        <f t="shared" si="1"/>
        <v>17</v>
      </c>
      <c r="V25" s="91">
        <f t="shared" si="1"/>
        <v>12</v>
      </c>
      <c r="W25" s="91">
        <f t="shared" si="1"/>
        <v>5</v>
      </c>
      <c r="X25" s="79">
        <f>+(D25+F25+H25+J25+L25+N25+P25+R25+T25+V25)</f>
        <v>1357</v>
      </c>
      <c r="Y25" s="35">
        <f>+(E25+G25+I25+K25+M25+O25+Q25+S25+U25+W25)</f>
        <v>559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32">
        <f>+(E25/D25)</f>
        <v>0.3364485981308411</v>
      </c>
      <c r="E26" s="100"/>
      <c r="F26" s="132">
        <f>+(G25/F25)</f>
        <v>0.4079861111111111</v>
      </c>
      <c r="G26" s="100"/>
      <c r="H26" s="132">
        <f>+(I25/H25)</f>
        <v>0.4111111111111111</v>
      </c>
      <c r="I26" s="100"/>
      <c r="J26" s="132">
        <f>+(K25/J25)</f>
        <v>0.5416666666666666</v>
      </c>
      <c r="K26" s="100"/>
      <c r="L26" s="132">
        <f>+(M25/L25)</f>
        <v>0.47692307692307695</v>
      </c>
      <c r="M26" s="100"/>
      <c r="N26" s="132">
        <f>+(O25/N25)</f>
        <v>0.75</v>
      </c>
      <c r="O26" s="100"/>
      <c r="P26" s="132">
        <f>+(Q25/P25)</f>
        <v>0.5125</v>
      </c>
      <c r="Q26" s="100"/>
      <c r="R26" s="132">
        <f>+(S25/R25)</f>
        <v>0.45901639344262296</v>
      </c>
      <c r="S26" s="100"/>
      <c r="T26" s="132">
        <f>+(U25/T25)</f>
        <v>0.4358974358974359</v>
      </c>
      <c r="U26" s="100"/>
      <c r="V26" s="132">
        <f>+(W25/V25)</f>
        <v>0.4166666666666667</v>
      </c>
      <c r="W26" s="100"/>
      <c r="X26" s="100">
        <f>+(Y25/X25)</f>
        <v>0.4119380987472365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80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32</v>
      </c>
      <c r="E31" s="12">
        <f t="shared" si="2"/>
        <v>4</v>
      </c>
      <c r="F31" s="11">
        <v>3</v>
      </c>
      <c r="G31" s="11">
        <v>0</v>
      </c>
      <c r="H31" s="11">
        <v>1</v>
      </c>
      <c r="I31" s="11">
        <v>0</v>
      </c>
      <c r="J31" s="11">
        <v>1</v>
      </c>
      <c r="K31" s="11">
        <v>1</v>
      </c>
      <c r="L31" s="11">
        <v>2</v>
      </c>
      <c r="M31" s="11">
        <v>0</v>
      </c>
      <c r="N31" s="11">
        <v>17</v>
      </c>
      <c r="O31" s="11">
        <v>8</v>
      </c>
      <c r="P31" s="11">
        <v>2</v>
      </c>
      <c r="Q31" s="11">
        <v>0</v>
      </c>
      <c r="R31" s="11">
        <v>0</v>
      </c>
      <c r="S31" s="11">
        <v>0</v>
      </c>
      <c r="T31" s="11">
        <v>1</v>
      </c>
      <c r="U31" s="40">
        <v>1</v>
      </c>
      <c r="V31" s="41">
        <f>(D31+F31+H31+J31+L31+N31+P31+R31+T31)</f>
        <v>59</v>
      </c>
      <c r="W31" s="41">
        <f>(E31+G31+I31+K31+M31+O31+Q31+S31+U31)</f>
        <v>14</v>
      </c>
      <c r="X31" s="63"/>
      <c r="Y31" s="63"/>
      <c r="Z31" s="42"/>
      <c r="AA31" s="122"/>
      <c r="AB31" s="29"/>
      <c r="AC31" s="50">
        <f>(W31/V31)</f>
        <v>0.23728813559322035</v>
      </c>
    </row>
    <row r="32" spans="1:29" ht="15">
      <c r="A32" s="121"/>
      <c r="B32" s="27"/>
      <c r="C32" s="25" t="s">
        <v>15</v>
      </c>
      <c r="D32" s="12">
        <f t="shared" si="2"/>
        <v>34</v>
      </c>
      <c r="E32" s="12">
        <f t="shared" si="2"/>
        <v>24</v>
      </c>
      <c r="F32" s="13">
        <v>1</v>
      </c>
      <c r="G32" s="13">
        <v>1</v>
      </c>
      <c r="H32" s="13">
        <v>5</v>
      </c>
      <c r="I32" s="13">
        <v>3</v>
      </c>
      <c r="J32" s="13">
        <v>2</v>
      </c>
      <c r="K32" s="13">
        <v>0</v>
      </c>
      <c r="L32" s="13">
        <v>2</v>
      </c>
      <c r="M32" s="13">
        <v>2</v>
      </c>
      <c r="N32" s="13">
        <v>2</v>
      </c>
      <c r="O32" s="13">
        <v>0</v>
      </c>
      <c r="P32" s="13">
        <v>1</v>
      </c>
      <c r="Q32" s="13">
        <v>1</v>
      </c>
      <c r="R32" s="13">
        <v>0</v>
      </c>
      <c r="S32" s="13">
        <v>0</v>
      </c>
      <c r="T32" s="13">
        <v>0</v>
      </c>
      <c r="U32" s="20">
        <v>0</v>
      </c>
      <c r="V32" s="41">
        <f aca="true" t="shared" si="3" ref="V32:W44">(D32+F32+H32+J32+L32+N32+P32+R32+T32)</f>
        <v>47</v>
      </c>
      <c r="W32" s="41">
        <f t="shared" si="3"/>
        <v>31</v>
      </c>
      <c r="X32" s="63"/>
      <c r="Y32" s="63"/>
      <c r="Z32" s="42"/>
      <c r="AA32" s="122"/>
      <c r="AB32" s="29"/>
      <c r="AC32" s="50">
        <f aca="true" t="shared" si="4" ref="AC32:AC44">(W32/V32)</f>
        <v>0.6595744680851063</v>
      </c>
    </row>
    <row r="33" spans="1:29" ht="15">
      <c r="A33" s="121"/>
      <c r="B33" s="27"/>
      <c r="C33" s="25" t="s">
        <v>16</v>
      </c>
      <c r="D33" s="12">
        <f t="shared" si="2"/>
        <v>132</v>
      </c>
      <c r="E33" s="12">
        <f t="shared" si="2"/>
        <v>58</v>
      </c>
      <c r="F33" s="13">
        <v>23</v>
      </c>
      <c r="G33" s="13">
        <v>4</v>
      </c>
      <c r="H33" s="13">
        <v>10</v>
      </c>
      <c r="I33" s="13">
        <v>3</v>
      </c>
      <c r="J33" s="13">
        <v>3</v>
      </c>
      <c r="K33" s="13">
        <v>1</v>
      </c>
      <c r="L33" s="13">
        <v>6</v>
      </c>
      <c r="M33" s="13">
        <v>1</v>
      </c>
      <c r="N33" s="13">
        <v>6</v>
      </c>
      <c r="O33" s="13">
        <v>3</v>
      </c>
      <c r="P33" s="13">
        <v>2</v>
      </c>
      <c r="Q33" s="13">
        <v>1</v>
      </c>
      <c r="R33" s="13">
        <v>0</v>
      </c>
      <c r="S33" s="13">
        <v>0</v>
      </c>
      <c r="T33" s="13">
        <v>7</v>
      </c>
      <c r="U33" s="20">
        <v>2</v>
      </c>
      <c r="V33" s="51">
        <f t="shared" si="3"/>
        <v>189</v>
      </c>
      <c r="W33" s="41">
        <f t="shared" si="3"/>
        <v>73</v>
      </c>
      <c r="X33" s="63"/>
      <c r="Y33" s="63"/>
      <c r="Z33" s="42"/>
      <c r="AA33" s="122"/>
      <c r="AB33" s="29"/>
      <c r="AC33" s="50">
        <f t="shared" si="4"/>
        <v>0.3862433862433862</v>
      </c>
    </row>
    <row r="34" spans="1:29" ht="15">
      <c r="A34" s="121"/>
      <c r="B34" s="27"/>
      <c r="C34" s="25" t="s">
        <v>17</v>
      </c>
      <c r="D34" s="12">
        <f t="shared" si="2"/>
        <v>90</v>
      </c>
      <c r="E34" s="12">
        <f t="shared" si="2"/>
        <v>16</v>
      </c>
      <c r="F34" s="13">
        <v>5</v>
      </c>
      <c r="G34" s="13">
        <v>0</v>
      </c>
      <c r="H34" s="13">
        <v>13</v>
      </c>
      <c r="I34" s="13">
        <v>7</v>
      </c>
      <c r="J34" s="13">
        <v>1</v>
      </c>
      <c r="K34" s="13">
        <v>0</v>
      </c>
      <c r="L34" s="13">
        <v>0</v>
      </c>
      <c r="M34" s="13">
        <v>0</v>
      </c>
      <c r="N34" s="13">
        <v>3</v>
      </c>
      <c r="O34" s="13">
        <v>0</v>
      </c>
      <c r="P34" s="13">
        <v>1</v>
      </c>
      <c r="Q34" s="13">
        <v>0</v>
      </c>
      <c r="R34" s="13">
        <v>0</v>
      </c>
      <c r="S34" s="13">
        <v>0</v>
      </c>
      <c r="T34" s="13">
        <v>2</v>
      </c>
      <c r="U34" s="20">
        <v>0</v>
      </c>
      <c r="V34" s="51">
        <f t="shared" si="3"/>
        <v>115</v>
      </c>
      <c r="W34" s="41">
        <f t="shared" si="3"/>
        <v>23</v>
      </c>
      <c r="X34" s="63"/>
      <c r="Y34" s="63"/>
      <c r="Z34" s="42"/>
      <c r="AA34" s="122"/>
      <c r="AB34" s="29"/>
      <c r="AC34" s="50">
        <f t="shared" si="4"/>
        <v>0.2</v>
      </c>
    </row>
    <row r="35" spans="1:30" ht="15">
      <c r="A35" s="121"/>
      <c r="B35" s="27"/>
      <c r="C35" s="25" t="s">
        <v>18</v>
      </c>
      <c r="D35" s="12">
        <f t="shared" si="2"/>
        <v>51</v>
      </c>
      <c r="E35" s="12">
        <f t="shared" si="2"/>
        <v>45</v>
      </c>
      <c r="F35" s="13">
        <v>8</v>
      </c>
      <c r="G35" s="13">
        <v>8</v>
      </c>
      <c r="H35" s="13">
        <v>14</v>
      </c>
      <c r="I35" s="13">
        <v>10</v>
      </c>
      <c r="J35" s="13">
        <v>3</v>
      </c>
      <c r="K35" s="13">
        <v>3</v>
      </c>
      <c r="L35" s="13">
        <v>0</v>
      </c>
      <c r="M35" s="13">
        <v>0</v>
      </c>
      <c r="N35" s="13">
        <v>4</v>
      </c>
      <c r="O35" s="13">
        <v>4</v>
      </c>
      <c r="P35" s="13">
        <v>0</v>
      </c>
      <c r="Q35" s="13">
        <v>0</v>
      </c>
      <c r="R35" s="13">
        <v>1</v>
      </c>
      <c r="S35" s="13">
        <v>1</v>
      </c>
      <c r="T35" s="13">
        <v>4</v>
      </c>
      <c r="U35" s="20">
        <v>3</v>
      </c>
      <c r="V35" s="41">
        <f t="shared" si="3"/>
        <v>85</v>
      </c>
      <c r="W35" s="41">
        <f t="shared" si="3"/>
        <v>74</v>
      </c>
      <c r="X35" s="63"/>
      <c r="Y35" s="63"/>
      <c r="Z35" s="42"/>
      <c r="AA35" s="122"/>
      <c r="AB35" s="29"/>
      <c r="AC35" s="50">
        <f t="shared" si="4"/>
        <v>0.8705882352941177</v>
      </c>
      <c r="AD35" s="28"/>
    </row>
    <row r="36" spans="1:30" ht="15">
      <c r="A36" s="121"/>
      <c r="B36" s="27"/>
      <c r="C36" s="82" t="s">
        <v>45</v>
      </c>
      <c r="D36" s="83">
        <f t="shared" si="2"/>
        <v>38</v>
      </c>
      <c r="E36" s="83">
        <f t="shared" si="2"/>
        <v>15</v>
      </c>
      <c r="F36" s="72">
        <v>2</v>
      </c>
      <c r="G36" s="72">
        <v>1</v>
      </c>
      <c r="H36" s="72">
        <v>11</v>
      </c>
      <c r="I36" s="72">
        <v>2</v>
      </c>
      <c r="J36" s="72">
        <v>4</v>
      </c>
      <c r="K36" s="72">
        <v>2</v>
      </c>
      <c r="L36" s="72">
        <v>0</v>
      </c>
      <c r="M36" s="72">
        <v>0</v>
      </c>
      <c r="N36" s="72">
        <v>2</v>
      </c>
      <c r="O36" s="72">
        <v>0</v>
      </c>
      <c r="P36" s="72">
        <v>0</v>
      </c>
      <c r="Q36" s="72">
        <v>0</v>
      </c>
      <c r="R36" s="72">
        <v>1</v>
      </c>
      <c r="S36" s="72">
        <v>1</v>
      </c>
      <c r="T36" s="72">
        <v>2</v>
      </c>
      <c r="U36" s="84">
        <v>1</v>
      </c>
      <c r="V36" s="85">
        <f t="shared" si="3"/>
        <v>60</v>
      </c>
      <c r="W36" s="85">
        <f t="shared" si="3"/>
        <v>22</v>
      </c>
      <c r="X36" s="63"/>
      <c r="Y36" s="63"/>
      <c r="Z36" s="42"/>
      <c r="AA36" s="122"/>
      <c r="AB36" s="29"/>
      <c r="AC36" s="50">
        <f t="shared" si="4"/>
        <v>0.36666666666666664</v>
      </c>
      <c r="AD36" s="28"/>
    </row>
    <row r="37" spans="1:30" ht="15">
      <c r="A37" s="121"/>
      <c r="B37" s="27"/>
      <c r="C37" s="25" t="s">
        <v>19</v>
      </c>
      <c r="D37" s="12">
        <f t="shared" si="2"/>
        <v>250</v>
      </c>
      <c r="E37" s="12">
        <f t="shared" si="2"/>
        <v>232</v>
      </c>
      <c r="F37" s="13">
        <v>46</v>
      </c>
      <c r="G37" s="13">
        <v>41</v>
      </c>
      <c r="H37" s="13">
        <v>31</v>
      </c>
      <c r="I37" s="13">
        <v>30</v>
      </c>
      <c r="J37" s="13">
        <v>3</v>
      </c>
      <c r="K37" s="13">
        <v>3</v>
      </c>
      <c r="L37" s="13">
        <v>6</v>
      </c>
      <c r="M37" s="13">
        <v>5</v>
      </c>
      <c r="N37" s="13">
        <v>29</v>
      </c>
      <c r="O37" s="13">
        <v>27</v>
      </c>
      <c r="P37" s="13">
        <v>5</v>
      </c>
      <c r="Q37" s="13">
        <v>5</v>
      </c>
      <c r="R37" s="13">
        <v>3</v>
      </c>
      <c r="S37" s="13">
        <v>3</v>
      </c>
      <c r="T37" s="13">
        <v>11</v>
      </c>
      <c r="U37" s="20">
        <v>11</v>
      </c>
      <c r="V37" s="41">
        <f t="shared" si="3"/>
        <v>384</v>
      </c>
      <c r="W37" s="52">
        <f t="shared" si="3"/>
        <v>357</v>
      </c>
      <c r="X37" s="63"/>
      <c r="Y37" s="63"/>
      <c r="Z37" s="42"/>
      <c r="AA37" s="122"/>
      <c r="AB37" s="29"/>
      <c r="AC37" s="50">
        <f t="shared" si="4"/>
        <v>0.9296875</v>
      </c>
      <c r="AD37" s="30"/>
    </row>
    <row r="38" spans="1:29" ht="15">
      <c r="A38" s="121"/>
      <c r="B38" s="27"/>
      <c r="C38" s="25" t="s">
        <v>20</v>
      </c>
      <c r="D38" s="12">
        <f t="shared" si="2"/>
        <v>147</v>
      </c>
      <c r="E38" s="12">
        <f t="shared" si="2"/>
        <v>60</v>
      </c>
      <c r="F38" s="13">
        <v>3</v>
      </c>
      <c r="G38" s="13">
        <v>0</v>
      </c>
      <c r="H38" s="13">
        <v>30</v>
      </c>
      <c r="I38" s="13">
        <v>17</v>
      </c>
      <c r="J38" s="13">
        <v>4</v>
      </c>
      <c r="K38" s="13">
        <v>2</v>
      </c>
      <c r="L38" s="13">
        <v>7</v>
      </c>
      <c r="M38" s="13">
        <v>5</v>
      </c>
      <c r="N38" s="13">
        <v>7</v>
      </c>
      <c r="O38" s="13">
        <v>5</v>
      </c>
      <c r="P38" s="13">
        <v>3</v>
      </c>
      <c r="Q38" s="13">
        <v>2</v>
      </c>
      <c r="R38" s="13">
        <v>1</v>
      </c>
      <c r="S38" s="13">
        <v>0</v>
      </c>
      <c r="T38" s="13">
        <v>5</v>
      </c>
      <c r="U38" s="20">
        <v>2</v>
      </c>
      <c r="V38" s="41">
        <f t="shared" si="3"/>
        <v>207</v>
      </c>
      <c r="W38" s="41">
        <f t="shared" si="3"/>
        <v>93</v>
      </c>
      <c r="X38" s="63"/>
      <c r="Y38" s="63"/>
      <c r="Z38" s="42"/>
      <c r="AA38" s="122"/>
      <c r="AB38" s="29"/>
      <c r="AC38" s="50">
        <f t="shared" si="4"/>
        <v>0.4492753623188406</v>
      </c>
    </row>
    <row r="39" spans="1:29" ht="15">
      <c r="A39" s="121"/>
      <c r="B39" s="27"/>
      <c r="C39" s="25" t="s">
        <v>21</v>
      </c>
      <c r="D39" s="12">
        <f t="shared" si="2"/>
        <v>52</v>
      </c>
      <c r="E39" s="12">
        <f t="shared" si="2"/>
        <v>29</v>
      </c>
      <c r="F39" s="13">
        <v>4</v>
      </c>
      <c r="G39" s="13">
        <v>1</v>
      </c>
      <c r="H39" s="13">
        <v>4</v>
      </c>
      <c r="I39" s="13">
        <v>2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20">
        <v>0</v>
      </c>
      <c r="V39" s="52">
        <f t="shared" si="3"/>
        <v>61</v>
      </c>
      <c r="W39" s="52">
        <f t="shared" si="3"/>
        <v>32</v>
      </c>
      <c r="X39" s="63"/>
      <c r="Y39" s="63"/>
      <c r="Z39" s="42"/>
      <c r="AA39" s="122"/>
      <c r="AB39" s="29"/>
      <c r="AC39" s="50">
        <f t="shared" si="4"/>
        <v>0.5245901639344263</v>
      </c>
    </row>
    <row r="40" spans="1:29" ht="15">
      <c r="A40" s="121"/>
      <c r="B40" s="27"/>
      <c r="C40" s="25" t="s">
        <v>22</v>
      </c>
      <c r="D40" s="12">
        <f t="shared" si="2"/>
        <v>139</v>
      </c>
      <c r="E40" s="12">
        <f t="shared" si="2"/>
        <v>43</v>
      </c>
      <c r="F40" s="13">
        <v>4</v>
      </c>
      <c r="G40" s="13">
        <v>1</v>
      </c>
      <c r="H40" s="13">
        <v>28</v>
      </c>
      <c r="I40" s="13">
        <v>6</v>
      </c>
      <c r="J40" s="13">
        <v>4</v>
      </c>
      <c r="K40" s="13">
        <v>2</v>
      </c>
      <c r="L40" s="13">
        <v>2</v>
      </c>
      <c r="M40" s="13">
        <v>1</v>
      </c>
      <c r="N40" s="13">
        <v>5</v>
      </c>
      <c r="O40" s="13">
        <v>0</v>
      </c>
      <c r="P40" s="13">
        <v>0</v>
      </c>
      <c r="Q40" s="13">
        <v>0</v>
      </c>
      <c r="R40" s="13">
        <v>2</v>
      </c>
      <c r="S40" s="13">
        <v>2</v>
      </c>
      <c r="T40" s="13">
        <v>3</v>
      </c>
      <c r="U40" s="20">
        <v>0</v>
      </c>
      <c r="V40" s="52">
        <f t="shared" si="3"/>
        <v>187</v>
      </c>
      <c r="W40" s="52">
        <f t="shared" si="3"/>
        <v>55</v>
      </c>
      <c r="X40" s="63"/>
      <c r="Y40" s="63"/>
      <c r="Z40" s="42"/>
      <c r="AA40" s="122"/>
      <c r="AB40" s="29"/>
      <c r="AC40" s="50">
        <f t="shared" si="4"/>
        <v>0.29411764705882354</v>
      </c>
    </row>
    <row r="41" spans="1:29" ht="15">
      <c r="A41" s="121"/>
      <c r="B41" s="27"/>
      <c r="C41" s="25" t="s">
        <v>23</v>
      </c>
      <c r="D41" s="12">
        <f t="shared" si="2"/>
        <v>88</v>
      </c>
      <c r="E41" s="12">
        <f t="shared" si="2"/>
        <v>2</v>
      </c>
      <c r="F41" s="13">
        <v>2</v>
      </c>
      <c r="G41" s="13">
        <v>1</v>
      </c>
      <c r="H41" s="13">
        <v>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3"/>
        <v>96</v>
      </c>
      <c r="W41" s="41">
        <f t="shared" si="3"/>
        <v>3</v>
      </c>
      <c r="X41" s="63"/>
      <c r="Y41" s="63"/>
      <c r="Z41" s="42"/>
      <c r="AA41" s="122"/>
      <c r="AB41" s="29"/>
      <c r="AC41" s="50">
        <f t="shared" si="4"/>
        <v>0.03125</v>
      </c>
    </row>
    <row r="42" spans="1:29" ht="15">
      <c r="A42" s="121"/>
      <c r="B42" s="27"/>
      <c r="C42" s="25" t="s">
        <v>24</v>
      </c>
      <c r="D42" s="12">
        <f t="shared" si="2"/>
        <v>10</v>
      </c>
      <c r="E42" s="12">
        <f t="shared" si="2"/>
        <v>0</v>
      </c>
      <c r="F42" s="13">
        <v>0</v>
      </c>
      <c r="G42" s="13">
        <v>0</v>
      </c>
      <c r="H42" s="13">
        <v>9</v>
      </c>
      <c r="I42" s="13">
        <v>3</v>
      </c>
      <c r="J42" s="13">
        <v>0</v>
      </c>
      <c r="K42" s="13">
        <v>0</v>
      </c>
      <c r="L42" s="13">
        <v>0</v>
      </c>
      <c r="M42" s="13">
        <v>0</v>
      </c>
      <c r="N42" s="13">
        <v>2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3"/>
        <v>21</v>
      </c>
      <c r="W42" s="41">
        <f t="shared" si="3"/>
        <v>3</v>
      </c>
      <c r="X42" s="63"/>
      <c r="Y42" s="63"/>
      <c r="Z42" s="42"/>
      <c r="AA42" s="122"/>
      <c r="AB42" s="29"/>
      <c r="AC42" s="50">
        <f t="shared" si="4"/>
        <v>0.14285714285714285</v>
      </c>
    </row>
    <row r="43" spans="1:29" ht="15">
      <c r="A43" s="121"/>
      <c r="B43" s="27"/>
      <c r="C43" s="25" t="s">
        <v>25</v>
      </c>
      <c r="D43" s="12">
        <f t="shared" si="2"/>
        <v>259</v>
      </c>
      <c r="E43" s="12">
        <f t="shared" si="2"/>
        <v>28</v>
      </c>
      <c r="F43" s="13">
        <v>16</v>
      </c>
      <c r="G43" s="13">
        <v>0</v>
      </c>
      <c r="H43" s="13">
        <v>9</v>
      </c>
      <c r="I43" s="13">
        <v>5</v>
      </c>
      <c r="J43" s="13">
        <v>1</v>
      </c>
      <c r="K43" s="13">
        <v>0</v>
      </c>
      <c r="L43" s="13">
        <v>2</v>
      </c>
      <c r="M43" s="13">
        <v>0</v>
      </c>
      <c r="N43" s="13">
        <v>10</v>
      </c>
      <c r="O43" s="13">
        <v>2</v>
      </c>
      <c r="P43" s="13">
        <v>1</v>
      </c>
      <c r="Q43" s="13">
        <v>0</v>
      </c>
      <c r="R43" s="13">
        <v>0</v>
      </c>
      <c r="S43" s="13">
        <v>0</v>
      </c>
      <c r="T43" s="13">
        <v>12</v>
      </c>
      <c r="U43" s="20">
        <v>3</v>
      </c>
      <c r="V43" s="41">
        <f t="shared" si="3"/>
        <v>310</v>
      </c>
      <c r="W43" s="41">
        <f t="shared" si="3"/>
        <v>38</v>
      </c>
      <c r="X43" s="63"/>
      <c r="Y43" s="63"/>
      <c r="Z43" s="42"/>
      <c r="AA43" s="122"/>
      <c r="AB43" s="29"/>
      <c r="AC43" s="50">
        <f t="shared" si="4"/>
        <v>0.12258064516129032</v>
      </c>
    </row>
    <row r="44" spans="1:29" ht="15.75" thickBot="1">
      <c r="A44" s="121"/>
      <c r="B44" s="27"/>
      <c r="C44" s="26" t="s">
        <v>26</v>
      </c>
      <c r="D44" s="12">
        <f t="shared" si="2"/>
        <v>35</v>
      </c>
      <c r="E44" s="12">
        <f t="shared" si="2"/>
        <v>3</v>
      </c>
      <c r="F44" s="15">
        <v>0</v>
      </c>
      <c r="G44" s="15">
        <v>0</v>
      </c>
      <c r="H44" s="13">
        <v>4</v>
      </c>
      <c r="I44" s="13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21">
        <v>0</v>
      </c>
      <c r="V44" s="41">
        <f t="shared" si="3"/>
        <v>39</v>
      </c>
      <c r="W44" s="41">
        <f t="shared" si="3"/>
        <v>3</v>
      </c>
      <c r="X44" s="63"/>
      <c r="Y44" s="63"/>
      <c r="Z44" s="42"/>
      <c r="AA44" s="122"/>
      <c r="AB44" s="29"/>
      <c r="AC44" s="50">
        <f t="shared" si="4"/>
        <v>0.07692307692307693</v>
      </c>
    </row>
    <row r="45" spans="1:29" ht="15.75" thickBot="1">
      <c r="A45" s="121"/>
      <c r="B45" s="27"/>
      <c r="C45" s="34" t="s">
        <v>27</v>
      </c>
      <c r="D45" s="79">
        <f>+(D25+F25+H25+J25+L25+N25+P25+R25+T25+V25)</f>
        <v>1357</v>
      </c>
      <c r="E45" s="35">
        <f>+(E25+G25+I25+K25+M25+O25+Q25+S25+U25+W25)</f>
        <v>559</v>
      </c>
      <c r="F45" s="79">
        <f>SUM(F31:F44)</f>
        <v>117</v>
      </c>
      <c r="G45" s="79">
        <f aca="true" t="shared" si="5" ref="G45:Q45">SUM(G31:G44)</f>
        <v>58</v>
      </c>
      <c r="H45" s="79">
        <f t="shared" si="5"/>
        <v>174</v>
      </c>
      <c r="I45" s="79">
        <f t="shared" si="5"/>
        <v>88</v>
      </c>
      <c r="J45" s="79">
        <f t="shared" si="5"/>
        <v>27</v>
      </c>
      <c r="K45" s="79">
        <f t="shared" si="5"/>
        <v>14</v>
      </c>
      <c r="L45" s="79">
        <f t="shared" si="5"/>
        <v>27</v>
      </c>
      <c r="M45" s="79">
        <f t="shared" si="5"/>
        <v>14</v>
      </c>
      <c r="N45" s="79">
        <f t="shared" si="5"/>
        <v>88</v>
      </c>
      <c r="O45" s="79">
        <f t="shared" si="5"/>
        <v>49</v>
      </c>
      <c r="P45" s="79">
        <f t="shared" si="5"/>
        <v>15</v>
      </c>
      <c r="Q45" s="79">
        <f t="shared" si="5"/>
        <v>9</v>
      </c>
      <c r="R45" s="79">
        <f>SUM(R31:R44)</f>
        <v>8</v>
      </c>
      <c r="S45" s="79">
        <f>SUM(S31:S44)</f>
        <v>7</v>
      </c>
      <c r="T45" s="79">
        <f>SUM(T31:T44)</f>
        <v>47</v>
      </c>
      <c r="U45" s="43">
        <f>SUM(U31:U44)</f>
        <v>23</v>
      </c>
      <c r="V45" s="79">
        <f>+(D25+F25+H25+J25+L25+N25+P25+R25+T25+V25+F45+H45+J45+L45+N45+P45+R45+T45)</f>
        <v>1860</v>
      </c>
      <c r="W45" s="35">
        <f>+(E25+G25+I25+K25+M25+O25+Q25+S25+U25+W25+G45+I45+K45+M45+O45+Q45+S45+U45)</f>
        <v>821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0.4119380987472365</v>
      </c>
      <c r="E46" s="101"/>
      <c r="F46" s="100">
        <f>+(G45/F45)</f>
        <v>0.49572649572649574</v>
      </c>
      <c r="G46" s="101"/>
      <c r="H46" s="100">
        <f>+(I45/H45)</f>
        <v>0.5057471264367817</v>
      </c>
      <c r="I46" s="101"/>
      <c r="J46" s="100">
        <f>+(K45/J45)</f>
        <v>0.5185185185185185</v>
      </c>
      <c r="K46" s="101"/>
      <c r="L46" s="100">
        <f>+(M45/L45)</f>
        <v>0.5185185185185185</v>
      </c>
      <c r="M46" s="101"/>
      <c r="N46" s="100">
        <f>+(O45/N45)</f>
        <v>0.5568181818181818</v>
      </c>
      <c r="O46" s="101"/>
      <c r="P46" s="100">
        <f>+(Q45/P45)</f>
        <v>0.6</v>
      </c>
      <c r="Q46" s="101"/>
      <c r="R46" s="100">
        <f>+(S45/R45)</f>
        <v>0.875</v>
      </c>
      <c r="S46" s="101"/>
      <c r="T46" s="100">
        <f>+(U45/T45)</f>
        <v>0.48936170212765956</v>
      </c>
      <c r="U46" s="101"/>
      <c r="V46" s="100">
        <f>+(W45/V45)</f>
        <v>0.4413978494623656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T8" sqref="T8:T21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74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v>59</v>
      </c>
    </row>
    <row r="9" spans="2:20" ht="15">
      <c r="B9" s="122"/>
      <c r="Q9" s="131"/>
      <c r="S9" s="6" t="s">
        <v>15</v>
      </c>
      <c r="T9" s="41">
        <v>47</v>
      </c>
    </row>
    <row r="10" spans="2:20" ht="15">
      <c r="B10" s="122"/>
      <c r="Q10" s="131"/>
      <c r="S10" s="6" t="s">
        <v>16</v>
      </c>
      <c r="T10" s="41">
        <v>189</v>
      </c>
    </row>
    <row r="11" spans="2:20" ht="15">
      <c r="B11" s="122"/>
      <c r="Q11" s="131"/>
      <c r="S11" s="6" t="s">
        <v>17</v>
      </c>
      <c r="T11" s="41">
        <v>115</v>
      </c>
    </row>
    <row r="12" spans="2:20" ht="15">
      <c r="B12" s="122"/>
      <c r="Q12" s="131"/>
      <c r="S12" s="6" t="s">
        <v>47</v>
      </c>
      <c r="T12" s="41">
        <v>85</v>
      </c>
    </row>
    <row r="13" spans="2:20" ht="15">
      <c r="B13" s="122"/>
      <c r="Q13" s="131"/>
      <c r="S13" s="7" t="s">
        <v>45</v>
      </c>
      <c r="T13" s="41">
        <v>61</v>
      </c>
    </row>
    <row r="14" spans="2:20" ht="15">
      <c r="B14" s="122"/>
      <c r="Q14" s="131"/>
      <c r="S14" s="6" t="s">
        <v>46</v>
      </c>
      <c r="T14" s="41">
        <v>384</v>
      </c>
    </row>
    <row r="15" spans="2:20" ht="15">
      <c r="B15" s="122"/>
      <c r="Q15" s="131"/>
      <c r="S15" s="6" t="s">
        <v>20</v>
      </c>
      <c r="T15" s="41">
        <v>207</v>
      </c>
    </row>
    <row r="16" spans="2:20" ht="15">
      <c r="B16" s="122"/>
      <c r="Q16" s="131"/>
      <c r="S16" s="6" t="s">
        <v>21</v>
      </c>
      <c r="T16" s="41">
        <v>61</v>
      </c>
    </row>
    <row r="17" spans="2:20" ht="15">
      <c r="B17" s="122"/>
      <c r="Q17" s="131"/>
      <c r="S17" s="6" t="s">
        <v>48</v>
      </c>
      <c r="T17" s="41">
        <v>187</v>
      </c>
    </row>
    <row r="18" spans="2:20" ht="15">
      <c r="B18" s="122"/>
      <c r="Q18" s="131"/>
      <c r="S18" s="6" t="s">
        <v>23</v>
      </c>
      <c r="T18" s="41">
        <v>96</v>
      </c>
    </row>
    <row r="19" spans="2:20" ht="15">
      <c r="B19" s="122"/>
      <c r="Q19" s="131"/>
      <c r="S19" s="6" t="s">
        <v>49</v>
      </c>
      <c r="T19" s="41">
        <v>21</v>
      </c>
    </row>
    <row r="20" spans="2:20" ht="15">
      <c r="B20" s="122"/>
      <c r="Q20" s="131"/>
      <c r="S20" s="6" t="s">
        <v>25</v>
      </c>
      <c r="T20" s="41">
        <v>310</v>
      </c>
    </row>
    <row r="21" spans="2:20" ht="15">
      <c r="B21" s="122"/>
      <c r="Q21" s="131"/>
      <c r="S21" s="8" t="s">
        <v>50</v>
      </c>
      <c r="T21" s="41">
        <v>39</v>
      </c>
    </row>
    <row r="22" spans="2:21" ht="12.75">
      <c r="B22" s="122"/>
      <c r="Q22" s="131"/>
      <c r="S22" s="4"/>
      <c r="T22" s="10">
        <f>SUM(T8:T21)</f>
        <v>1861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7">
      <selection activeCell="N16" sqref="N16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77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03" t="s">
        <v>8</v>
      </c>
      <c r="M9" s="104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90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4</v>
      </c>
      <c r="G11" s="11">
        <v>2</v>
      </c>
      <c r="H11" s="11">
        <v>9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1</v>
      </c>
      <c r="O11" s="11">
        <v>0</v>
      </c>
      <c r="P11" s="11">
        <v>6</v>
      </c>
      <c r="Q11" s="11">
        <v>2</v>
      </c>
      <c r="R11" s="11">
        <v>10</v>
      </c>
      <c r="S11" s="11">
        <v>1</v>
      </c>
      <c r="T11" s="11">
        <v>3</v>
      </c>
      <c r="U11" s="11">
        <v>1</v>
      </c>
      <c r="V11" s="11">
        <v>1</v>
      </c>
      <c r="W11" s="11">
        <v>0</v>
      </c>
      <c r="X11" s="12">
        <f>(D11+F11+H11+J11+L11+N11+P11+R11+T11+V11)</f>
        <v>35</v>
      </c>
      <c r="Y11" s="12">
        <f>(E11+G11+I11+K11+M11+O11+Q11+S11+U11+W11)</f>
        <v>6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4</v>
      </c>
      <c r="E12" s="13">
        <v>2</v>
      </c>
      <c r="F12" s="13">
        <v>19</v>
      </c>
      <c r="G12" s="13">
        <v>10</v>
      </c>
      <c r="H12" s="13">
        <v>2</v>
      </c>
      <c r="I12" s="13">
        <v>0</v>
      </c>
      <c r="J12" s="13">
        <v>3</v>
      </c>
      <c r="K12" s="13">
        <v>3</v>
      </c>
      <c r="L12" s="13">
        <v>0</v>
      </c>
      <c r="M12" s="13">
        <v>0</v>
      </c>
      <c r="N12" s="13">
        <v>2</v>
      </c>
      <c r="O12" s="13">
        <v>1</v>
      </c>
      <c r="P12" s="13">
        <v>5</v>
      </c>
      <c r="Q12" s="13">
        <v>4</v>
      </c>
      <c r="R12" s="13">
        <v>4</v>
      </c>
      <c r="S12" s="13">
        <v>3</v>
      </c>
      <c r="T12" s="13">
        <v>0</v>
      </c>
      <c r="U12" s="13">
        <v>0</v>
      </c>
      <c r="V12" s="13">
        <v>3</v>
      </c>
      <c r="W12" s="13">
        <v>3</v>
      </c>
      <c r="X12" s="12">
        <f aca="true" t="shared" si="0" ref="X12:Y24">(D12+F12+H12+J12+L12+N12+P12+R12+T12+V12)</f>
        <v>42</v>
      </c>
      <c r="Y12" s="12">
        <f t="shared" si="0"/>
        <v>26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41</v>
      </c>
      <c r="E13" s="13">
        <v>27</v>
      </c>
      <c r="F13" s="13">
        <v>80</v>
      </c>
      <c r="G13" s="13">
        <v>50</v>
      </c>
      <c r="H13" s="13">
        <v>14</v>
      </c>
      <c r="I13" s="13">
        <v>2</v>
      </c>
      <c r="J13" s="13">
        <v>2</v>
      </c>
      <c r="K13" s="13">
        <v>2</v>
      </c>
      <c r="L13" s="13">
        <v>1</v>
      </c>
      <c r="M13" s="13">
        <v>0</v>
      </c>
      <c r="N13" s="13">
        <v>1</v>
      </c>
      <c r="O13" s="13">
        <v>1</v>
      </c>
      <c r="P13" s="13">
        <v>7</v>
      </c>
      <c r="Q13" s="13">
        <v>3</v>
      </c>
      <c r="R13" s="13">
        <v>8</v>
      </c>
      <c r="S13" s="13">
        <v>2</v>
      </c>
      <c r="T13" s="13">
        <v>2</v>
      </c>
      <c r="U13" s="13">
        <v>0</v>
      </c>
      <c r="V13" s="13">
        <v>1</v>
      </c>
      <c r="W13" s="13">
        <v>0</v>
      </c>
      <c r="X13" s="12">
        <f t="shared" si="0"/>
        <v>157</v>
      </c>
      <c r="Y13" s="12">
        <f t="shared" si="0"/>
        <v>87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29</v>
      </c>
      <c r="E14" s="13">
        <v>5</v>
      </c>
      <c r="F14" s="13">
        <v>46</v>
      </c>
      <c r="G14" s="13">
        <v>15</v>
      </c>
      <c r="H14" s="13">
        <v>6</v>
      </c>
      <c r="I14" s="13">
        <v>0</v>
      </c>
      <c r="J14" s="13">
        <v>3</v>
      </c>
      <c r="K14" s="13">
        <v>2</v>
      </c>
      <c r="L14" s="13">
        <v>0</v>
      </c>
      <c r="M14" s="13">
        <v>0</v>
      </c>
      <c r="N14" s="13">
        <v>1</v>
      </c>
      <c r="O14" s="13">
        <v>0</v>
      </c>
      <c r="P14" s="13">
        <v>2</v>
      </c>
      <c r="Q14" s="13">
        <v>0</v>
      </c>
      <c r="R14" s="13">
        <v>12</v>
      </c>
      <c r="S14" s="13">
        <v>0</v>
      </c>
      <c r="T14" s="13">
        <v>1</v>
      </c>
      <c r="U14" s="13">
        <v>0</v>
      </c>
      <c r="V14" s="13">
        <v>0</v>
      </c>
      <c r="W14" s="13">
        <v>0</v>
      </c>
      <c r="X14" s="12">
        <f t="shared" si="0"/>
        <v>100</v>
      </c>
      <c r="Y14" s="12">
        <f t="shared" si="0"/>
        <v>22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1</v>
      </c>
      <c r="E15" s="13">
        <v>1</v>
      </c>
      <c r="F15" s="13">
        <v>12</v>
      </c>
      <c r="G15" s="13">
        <v>11</v>
      </c>
      <c r="H15" s="13">
        <v>5</v>
      </c>
      <c r="I15" s="13">
        <v>5</v>
      </c>
      <c r="J15" s="13">
        <v>2</v>
      </c>
      <c r="K15" s="13">
        <v>1</v>
      </c>
      <c r="L15" s="13">
        <v>3</v>
      </c>
      <c r="M15" s="13">
        <v>3</v>
      </c>
      <c r="N15" s="13">
        <v>0</v>
      </c>
      <c r="O15" s="13">
        <v>0</v>
      </c>
      <c r="P15" s="13">
        <v>6</v>
      </c>
      <c r="Q15" s="13">
        <v>6</v>
      </c>
      <c r="R15" s="13">
        <v>5</v>
      </c>
      <c r="S15" s="13">
        <v>5</v>
      </c>
      <c r="T15" s="13">
        <v>2</v>
      </c>
      <c r="U15" s="13">
        <v>2</v>
      </c>
      <c r="V15" s="13">
        <v>1</v>
      </c>
      <c r="W15" s="13">
        <v>1</v>
      </c>
      <c r="X15" s="12">
        <f t="shared" si="0"/>
        <v>37</v>
      </c>
      <c r="Y15" s="12">
        <f t="shared" si="0"/>
        <v>35</v>
      </c>
      <c r="Z15" s="2"/>
      <c r="AA15" s="122"/>
      <c r="AB15" s="29"/>
    </row>
    <row r="16" spans="1:28" ht="14.25">
      <c r="A16" s="121"/>
      <c r="B16" s="27"/>
      <c r="C16" s="86" t="s">
        <v>45</v>
      </c>
      <c r="D16" s="87">
        <v>2</v>
      </c>
      <c r="E16" s="72">
        <v>1</v>
      </c>
      <c r="F16" s="72">
        <v>6</v>
      </c>
      <c r="G16" s="72">
        <v>4</v>
      </c>
      <c r="H16" s="72">
        <v>0</v>
      </c>
      <c r="I16" s="72">
        <v>0</v>
      </c>
      <c r="J16" s="72">
        <v>2</v>
      </c>
      <c r="K16" s="72">
        <v>2</v>
      </c>
      <c r="L16" s="72">
        <v>13</v>
      </c>
      <c r="M16" s="72">
        <v>1</v>
      </c>
      <c r="N16" s="72">
        <v>1</v>
      </c>
      <c r="O16" s="72">
        <v>1</v>
      </c>
      <c r="P16" s="72">
        <v>2</v>
      </c>
      <c r="Q16" s="72">
        <v>1</v>
      </c>
      <c r="R16" s="72">
        <v>5</v>
      </c>
      <c r="S16" s="72">
        <v>3</v>
      </c>
      <c r="T16" s="72">
        <v>1</v>
      </c>
      <c r="U16" s="72">
        <v>1</v>
      </c>
      <c r="V16" s="72">
        <v>1</v>
      </c>
      <c r="W16" s="72">
        <v>0</v>
      </c>
      <c r="X16" s="83">
        <f t="shared" si="0"/>
        <v>33</v>
      </c>
      <c r="Y16" s="83">
        <f t="shared" si="0"/>
        <v>14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37</v>
      </c>
      <c r="E17" s="13">
        <v>37</v>
      </c>
      <c r="F17" s="13">
        <v>92</v>
      </c>
      <c r="G17" s="13">
        <v>83</v>
      </c>
      <c r="H17" s="13">
        <v>34</v>
      </c>
      <c r="I17" s="13">
        <v>32</v>
      </c>
      <c r="J17" s="13">
        <v>14</v>
      </c>
      <c r="K17" s="13">
        <v>11</v>
      </c>
      <c r="L17" s="13">
        <v>12</v>
      </c>
      <c r="M17" s="13">
        <v>11</v>
      </c>
      <c r="N17" s="13">
        <v>1</v>
      </c>
      <c r="O17" s="13">
        <v>1</v>
      </c>
      <c r="P17" s="13">
        <v>19</v>
      </c>
      <c r="Q17" s="13">
        <v>14</v>
      </c>
      <c r="R17" s="13">
        <v>33</v>
      </c>
      <c r="S17" s="13">
        <v>30</v>
      </c>
      <c r="T17" s="13">
        <v>7</v>
      </c>
      <c r="U17" s="13">
        <v>7</v>
      </c>
      <c r="V17" s="13">
        <v>3</v>
      </c>
      <c r="W17" s="13">
        <v>3</v>
      </c>
      <c r="X17" s="12">
        <f t="shared" si="0"/>
        <v>252</v>
      </c>
      <c r="Y17" s="12">
        <f t="shared" si="0"/>
        <v>229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32</v>
      </c>
      <c r="E18" s="13">
        <v>8</v>
      </c>
      <c r="F18" s="13">
        <v>45</v>
      </c>
      <c r="G18" s="13">
        <v>24</v>
      </c>
      <c r="H18" s="13">
        <v>4</v>
      </c>
      <c r="I18" s="13">
        <v>2</v>
      </c>
      <c r="J18" s="13">
        <v>9</v>
      </c>
      <c r="K18" s="13">
        <v>4</v>
      </c>
      <c r="L18" s="13">
        <v>12</v>
      </c>
      <c r="M18" s="13">
        <v>4</v>
      </c>
      <c r="N18" s="13">
        <v>0</v>
      </c>
      <c r="O18" s="13">
        <v>0</v>
      </c>
      <c r="P18" s="13">
        <v>11</v>
      </c>
      <c r="Q18" s="13">
        <v>5</v>
      </c>
      <c r="R18" s="13">
        <v>7</v>
      </c>
      <c r="S18" s="13">
        <v>6</v>
      </c>
      <c r="T18" s="13">
        <v>1</v>
      </c>
      <c r="U18" s="13">
        <v>0</v>
      </c>
      <c r="V18" s="13">
        <v>4</v>
      </c>
      <c r="W18" s="13">
        <v>2</v>
      </c>
      <c r="X18" s="12">
        <f t="shared" si="0"/>
        <v>125</v>
      </c>
      <c r="Y18" s="12">
        <f t="shared" si="0"/>
        <v>55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11</v>
      </c>
      <c r="E19" s="13">
        <v>9</v>
      </c>
      <c r="F19" s="13">
        <v>19</v>
      </c>
      <c r="G19" s="13">
        <v>12</v>
      </c>
      <c r="H19" s="13">
        <v>3</v>
      </c>
      <c r="I19" s="13">
        <v>0</v>
      </c>
      <c r="J19" s="13">
        <v>2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3</v>
      </c>
      <c r="S19" s="13">
        <v>2</v>
      </c>
      <c r="T19" s="13">
        <v>1</v>
      </c>
      <c r="U19" s="13">
        <v>0</v>
      </c>
      <c r="V19" s="13">
        <v>2</v>
      </c>
      <c r="W19" s="13">
        <v>2</v>
      </c>
      <c r="X19" s="12">
        <f t="shared" si="0"/>
        <v>41</v>
      </c>
      <c r="Y19" s="12">
        <f t="shared" si="0"/>
        <v>26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33</v>
      </c>
      <c r="E20" s="13">
        <v>12</v>
      </c>
      <c r="F20" s="13">
        <v>52</v>
      </c>
      <c r="G20" s="13">
        <v>17</v>
      </c>
      <c r="H20" s="13">
        <v>2</v>
      </c>
      <c r="I20" s="13">
        <v>0</v>
      </c>
      <c r="J20" s="13">
        <v>4</v>
      </c>
      <c r="K20" s="13">
        <v>2</v>
      </c>
      <c r="L20" s="13">
        <v>3</v>
      </c>
      <c r="M20" s="13">
        <v>3</v>
      </c>
      <c r="N20" s="13">
        <v>0</v>
      </c>
      <c r="O20" s="13">
        <v>0</v>
      </c>
      <c r="P20" s="13">
        <v>8</v>
      </c>
      <c r="Q20" s="13">
        <v>1</v>
      </c>
      <c r="R20" s="13">
        <v>8</v>
      </c>
      <c r="S20" s="13">
        <v>3</v>
      </c>
      <c r="T20" s="13">
        <v>2</v>
      </c>
      <c r="U20" s="13">
        <v>0</v>
      </c>
      <c r="V20" s="13">
        <v>4</v>
      </c>
      <c r="W20" s="13">
        <v>0</v>
      </c>
      <c r="X20" s="12">
        <f t="shared" si="0"/>
        <v>116</v>
      </c>
      <c r="Y20" s="12">
        <f t="shared" si="0"/>
        <v>38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39</v>
      </c>
      <c r="E21" s="13">
        <v>1</v>
      </c>
      <c r="F21" s="13">
        <v>35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>
        <v>1</v>
      </c>
      <c r="T21" s="13">
        <v>1</v>
      </c>
      <c r="U21" s="13">
        <v>1</v>
      </c>
      <c r="V21" s="13">
        <v>0</v>
      </c>
      <c r="W21" s="13">
        <v>0</v>
      </c>
      <c r="X21" s="12">
        <f t="shared" si="0"/>
        <v>76</v>
      </c>
      <c r="Y21" s="12">
        <f t="shared" si="0"/>
        <v>3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3</v>
      </c>
      <c r="E22" s="13">
        <v>0</v>
      </c>
      <c r="F22" s="13">
        <v>1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5</v>
      </c>
      <c r="Y22" s="12">
        <f t="shared" si="0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50</v>
      </c>
      <c r="E23" s="13">
        <v>6</v>
      </c>
      <c r="F23" s="13">
        <v>94</v>
      </c>
      <c r="G23" s="13">
        <v>2</v>
      </c>
      <c r="H23" s="13">
        <v>12</v>
      </c>
      <c r="I23" s="13">
        <v>3</v>
      </c>
      <c r="J23" s="13">
        <v>3</v>
      </c>
      <c r="K23" s="13">
        <v>0</v>
      </c>
      <c r="L23" s="13">
        <v>2</v>
      </c>
      <c r="M23" s="13">
        <v>2</v>
      </c>
      <c r="N23" s="13">
        <v>0</v>
      </c>
      <c r="O23" s="13">
        <v>0</v>
      </c>
      <c r="P23" s="13">
        <v>3</v>
      </c>
      <c r="Q23" s="13">
        <v>1</v>
      </c>
      <c r="R23" s="13">
        <v>17</v>
      </c>
      <c r="S23" s="13">
        <v>4</v>
      </c>
      <c r="T23" s="13">
        <v>4</v>
      </c>
      <c r="U23" s="13">
        <v>0</v>
      </c>
      <c r="V23" s="13">
        <v>1</v>
      </c>
      <c r="W23" s="13">
        <v>1</v>
      </c>
      <c r="X23" s="12">
        <f t="shared" si="0"/>
        <v>186</v>
      </c>
      <c r="Y23" s="12">
        <f t="shared" si="0"/>
        <v>19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1</v>
      </c>
      <c r="E24" s="23">
        <v>0</v>
      </c>
      <c r="F24" s="23">
        <v>16</v>
      </c>
      <c r="G24" s="23">
        <v>0</v>
      </c>
      <c r="H24" s="23">
        <v>1</v>
      </c>
      <c r="I24" s="23">
        <v>1</v>
      </c>
      <c r="J24" s="13">
        <v>1</v>
      </c>
      <c r="K24" s="13">
        <v>1</v>
      </c>
      <c r="L24" s="23">
        <v>0</v>
      </c>
      <c r="M24" s="23">
        <v>0</v>
      </c>
      <c r="N24" s="23">
        <v>0</v>
      </c>
      <c r="O24" s="23">
        <v>0</v>
      </c>
      <c r="P24" s="23">
        <v>2</v>
      </c>
      <c r="Q24" s="23">
        <v>1</v>
      </c>
      <c r="R24" s="23">
        <v>6</v>
      </c>
      <c r="S24" s="23">
        <v>2</v>
      </c>
      <c r="T24" s="23">
        <v>0</v>
      </c>
      <c r="U24" s="23">
        <v>0</v>
      </c>
      <c r="V24" s="23">
        <v>2</v>
      </c>
      <c r="W24" s="23">
        <v>1</v>
      </c>
      <c r="X24" s="12">
        <f t="shared" si="0"/>
        <v>29</v>
      </c>
      <c r="Y24" s="12">
        <f t="shared" si="0"/>
        <v>6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283</v>
      </c>
      <c r="E25" s="88">
        <f>SUM(E11:E24)</f>
        <v>109</v>
      </c>
      <c r="F25" s="88">
        <f aca="true" t="shared" si="1" ref="F25:W25">SUM(F11:F24)</f>
        <v>521</v>
      </c>
      <c r="G25" s="88">
        <f t="shared" si="1"/>
        <v>230</v>
      </c>
      <c r="H25" s="88">
        <f t="shared" si="1"/>
        <v>93</v>
      </c>
      <c r="I25" s="88">
        <f t="shared" si="1"/>
        <v>45</v>
      </c>
      <c r="J25" s="88">
        <f t="shared" si="1"/>
        <v>45</v>
      </c>
      <c r="K25" s="88">
        <f t="shared" si="1"/>
        <v>29</v>
      </c>
      <c r="L25" s="88">
        <f t="shared" si="1"/>
        <v>47</v>
      </c>
      <c r="M25" s="88">
        <f t="shared" si="1"/>
        <v>24</v>
      </c>
      <c r="N25" s="88">
        <f t="shared" si="1"/>
        <v>7</v>
      </c>
      <c r="O25" s="88">
        <f t="shared" si="1"/>
        <v>4</v>
      </c>
      <c r="P25" s="88">
        <f t="shared" si="1"/>
        <v>71</v>
      </c>
      <c r="Q25" s="88">
        <f t="shared" si="1"/>
        <v>38</v>
      </c>
      <c r="R25" s="88">
        <f t="shared" si="1"/>
        <v>119</v>
      </c>
      <c r="S25" s="88">
        <f t="shared" si="1"/>
        <v>62</v>
      </c>
      <c r="T25" s="88">
        <f t="shared" si="1"/>
        <v>25</v>
      </c>
      <c r="U25" s="88">
        <f t="shared" si="1"/>
        <v>12</v>
      </c>
      <c r="V25" s="88">
        <f t="shared" si="1"/>
        <v>23</v>
      </c>
      <c r="W25" s="88">
        <f t="shared" si="1"/>
        <v>13</v>
      </c>
      <c r="X25" s="88">
        <f>+(D25+F25+H25+J25+L25+N25+P25+R25+T25+V25)</f>
        <v>1234</v>
      </c>
      <c r="Y25" s="35">
        <f>+(E25+G25+I25+K25+M25+O25+Q25+S25+U25+W25)</f>
        <v>566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0.38515901060070673</v>
      </c>
      <c r="E26" s="101"/>
      <c r="F26" s="100">
        <f>+(G25/F25)</f>
        <v>0.44145873320537427</v>
      </c>
      <c r="G26" s="101"/>
      <c r="H26" s="100">
        <f>+(I25/H25)</f>
        <v>0.4838709677419355</v>
      </c>
      <c r="I26" s="101"/>
      <c r="J26" s="100">
        <f>+(K25/J25)</f>
        <v>0.6444444444444445</v>
      </c>
      <c r="K26" s="101"/>
      <c r="L26" s="100">
        <f>+(M25/L25)</f>
        <v>0.5106382978723404</v>
      </c>
      <c r="M26" s="101"/>
      <c r="N26" s="100">
        <f>+(O25/N25)</f>
        <v>0.5714285714285714</v>
      </c>
      <c r="O26" s="101"/>
      <c r="P26" s="100">
        <f>+(Q25/P25)</f>
        <v>0.5352112676056338</v>
      </c>
      <c r="Q26" s="101"/>
      <c r="R26" s="100">
        <f>+(S25/R25)</f>
        <v>0.5210084033613446</v>
      </c>
      <c r="S26" s="101"/>
      <c r="T26" s="100">
        <f>+(U25/T25)</f>
        <v>0.48</v>
      </c>
      <c r="U26" s="101"/>
      <c r="V26" s="100">
        <f>+(W25/V25)</f>
        <v>0.5652173913043478</v>
      </c>
      <c r="W26" s="101"/>
      <c r="X26" s="100">
        <f>+(Y25/X25)</f>
        <v>0.4586709886547812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89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35</v>
      </c>
      <c r="E31" s="12">
        <f t="shared" si="2"/>
        <v>6</v>
      </c>
      <c r="F31" s="11">
        <v>10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4</v>
      </c>
      <c r="M31" s="11">
        <v>0</v>
      </c>
      <c r="N31" s="11">
        <v>25</v>
      </c>
      <c r="O31" s="11">
        <v>3</v>
      </c>
      <c r="P31" s="11">
        <v>3</v>
      </c>
      <c r="Q31" s="11">
        <v>0</v>
      </c>
      <c r="R31" s="11">
        <v>0</v>
      </c>
      <c r="S31" s="11">
        <v>0</v>
      </c>
      <c r="T31" s="11">
        <v>6</v>
      </c>
      <c r="U31" s="40">
        <v>1</v>
      </c>
      <c r="V31" s="41">
        <f>(D31+F31+H31+J31+L31+N31+P31+R31+T31)</f>
        <v>83</v>
      </c>
      <c r="W31" s="41">
        <f>(E31+G31+I31+K31+M31+O31+Q31+S31+U31)</f>
        <v>11</v>
      </c>
      <c r="X31" s="63"/>
      <c r="Y31" s="63"/>
      <c r="Z31" s="42"/>
      <c r="AA31" s="122"/>
      <c r="AB31" s="29"/>
      <c r="AC31" s="50">
        <f>(W31/V31)</f>
        <v>0.13253012048192772</v>
      </c>
    </row>
    <row r="32" spans="1:29" ht="15">
      <c r="A32" s="121"/>
      <c r="B32" s="27"/>
      <c r="C32" s="25" t="s">
        <v>15</v>
      </c>
      <c r="D32" s="12">
        <f t="shared" si="2"/>
        <v>42</v>
      </c>
      <c r="E32" s="12">
        <f t="shared" si="2"/>
        <v>26</v>
      </c>
      <c r="F32" s="13">
        <v>5</v>
      </c>
      <c r="G32" s="13">
        <v>3</v>
      </c>
      <c r="H32" s="13">
        <v>2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13">
        <v>1</v>
      </c>
      <c r="P32" s="13">
        <v>1</v>
      </c>
      <c r="Q32" s="13">
        <v>0</v>
      </c>
      <c r="R32" s="13">
        <v>1</v>
      </c>
      <c r="S32" s="13">
        <v>1</v>
      </c>
      <c r="T32" s="13">
        <v>2</v>
      </c>
      <c r="U32" s="20">
        <v>1</v>
      </c>
      <c r="V32" s="41">
        <f aca="true" t="shared" si="3" ref="V32:W44">(D32+F32+H32+J32+L32+N32+P32+R32+T32)</f>
        <v>54</v>
      </c>
      <c r="W32" s="41">
        <f t="shared" si="3"/>
        <v>33</v>
      </c>
      <c r="X32" s="63"/>
      <c r="Y32" s="63"/>
      <c r="Z32" s="42"/>
      <c r="AA32" s="122"/>
      <c r="AB32" s="29"/>
      <c r="AC32" s="50">
        <f aca="true" t="shared" si="4" ref="AC32:AC44">(W32/V32)</f>
        <v>0.6111111111111112</v>
      </c>
    </row>
    <row r="33" spans="1:29" ht="15">
      <c r="A33" s="121"/>
      <c r="B33" s="27"/>
      <c r="C33" s="25" t="s">
        <v>16</v>
      </c>
      <c r="D33" s="12">
        <f t="shared" si="2"/>
        <v>157</v>
      </c>
      <c r="E33" s="12">
        <f t="shared" si="2"/>
        <v>87</v>
      </c>
      <c r="F33" s="13">
        <v>15</v>
      </c>
      <c r="G33" s="13">
        <v>1</v>
      </c>
      <c r="H33" s="13">
        <v>10</v>
      </c>
      <c r="I33" s="13">
        <v>7</v>
      </c>
      <c r="J33" s="13">
        <v>2</v>
      </c>
      <c r="K33" s="13">
        <v>0</v>
      </c>
      <c r="L33" s="13">
        <v>6</v>
      </c>
      <c r="M33" s="13">
        <v>3</v>
      </c>
      <c r="N33" s="13">
        <v>5</v>
      </c>
      <c r="O33" s="13">
        <v>3</v>
      </c>
      <c r="P33" s="13">
        <v>1</v>
      </c>
      <c r="Q33" s="13">
        <v>0</v>
      </c>
      <c r="R33" s="13">
        <v>1</v>
      </c>
      <c r="S33" s="13">
        <v>1</v>
      </c>
      <c r="T33" s="13">
        <v>4</v>
      </c>
      <c r="U33" s="20">
        <v>3</v>
      </c>
      <c r="V33" s="51">
        <f t="shared" si="3"/>
        <v>201</v>
      </c>
      <c r="W33" s="41">
        <f t="shared" si="3"/>
        <v>105</v>
      </c>
      <c r="X33" s="63"/>
      <c r="Y33" s="63"/>
      <c r="Z33" s="42"/>
      <c r="AA33" s="122"/>
      <c r="AB33" s="29"/>
      <c r="AC33" s="50">
        <f t="shared" si="4"/>
        <v>0.5223880597014925</v>
      </c>
    </row>
    <row r="34" spans="1:29" ht="15">
      <c r="A34" s="121"/>
      <c r="B34" s="27"/>
      <c r="C34" s="25" t="s">
        <v>17</v>
      </c>
      <c r="D34" s="12">
        <f t="shared" si="2"/>
        <v>100</v>
      </c>
      <c r="E34" s="12">
        <f t="shared" si="2"/>
        <v>22</v>
      </c>
      <c r="F34" s="13">
        <v>4</v>
      </c>
      <c r="G34" s="13">
        <v>0</v>
      </c>
      <c r="H34" s="13">
        <v>10</v>
      </c>
      <c r="I34" s="13">
        <v>1</v>
      </c>
      <c r="J34" s="13">
        <v>1</v>
      </c>
      <c r="K34" s="13">
        <v>0</v>
      </c>
      <c r="L34" s="13">
        <v>1</v>
      </c>
      <c r="M34" s="13">
        <v>0</v>
      </c>
      <c r="N34" s="13">
        <v>10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3</v>
      </c>
      <c r="U34" s="20">
        <v>2</v>
      </c>
      <c r="V34" s="51">
        <f t="shared" si="3"/>
        <v>129</v>
      </c>
      <c r="W34" s="41">
        <f t="shared" si="3"/>
        <v>26</v>
      </c>
      <c r="X34" s="63"/>
      <c r="Y34" s="63"/>
      <c r="Z34" s="42"/>
      <c r="AA34" s="122"/>
      <c r="AB34" s="29"/>
      <c r="AC34" s="50">
        <f t="shared" si="4"/>
        <v>0.20155038759689922</v>
      </c>
    </row>
    <row r="35" spans="1:30" ht="15">
      <c r="A35" s="121"/>
      <c r="B35" s="27"/>
      <c r="C35" s="25" t="s">
        <v>18</v>
      </c>
      <c r="D35" s="12">
        <f t="shared" si="2"/>
        <v>37</v>
      </c>
      <c r="E35" s="12">
        <f t="shared" si="2"/>
        <v>35</v>
      </c>
      <c r="F35" s="13">
        <v>6</v>
      </c>
      <c r="G35" s="13">
        <v>5</v>
      </c>
      <c r="H35" s="13">
        <v>13</v>
      </c>
      <c r="I35" s="13">
        <v>13</v>
      </c>
      <c r="J35" s="13">
        <v>2</v>
      </c>
      <c r="K35" s="13">
        <v>2</v>
      </c>
      <c r="L35" s="13">
        <v>4</v>
      </c>
      <c r="M35" s="13">
        <v>4</v>
      </c>
      <c r="N35" s="13">
        <v>6</v>
      </c>
      <c r="O35" s="13">
        <v>6</v>
      </c>
      <c r="P35" s="13">
        <v>0</v>
      </c>
      <c r="Q35" s="13">
        <v>0</v>
      </c>
      <c r="R35" s="13">
        <v>1</v>
      </c>
      <c r="S35" s="13">
        <v>1</v>
      </c>
      <c r="T35" s="13">
        <v>1</v>
      </c>
      <c r="U35" s="20">
        <v>1</v>
      </c>
      <c r="V35" s="41">
        <f t="shared" si="3"/>
        <v>70</v>
      </c>
      <c r="W35" s="41">
        <f t="shared" si="3"/>
        <v>67</v>
      </c>
      <c r="X35" s="63"/>
      <c r="Y35" s="63"/>
      <c r="Z35" s="42"/>
      <c r="AA35" s="122"/>
      <c r="AB35" s="29"/>
      <c r="AC35" s="50">
        <f t="shared" si="4"/>
        <v>0.9571428571428572</v>
      </c>
      <c r="AD35" s="28"/>
    </row>
    <row r="36" spans="1:30" ht="15">
      <c r="A36" s="121"/>
      <c r="B36" s="27"/>
      <c r="C36" s="82" t="s">
        <v>45</v>
      </c>
      <c r="D36" s="83">
        <f t="shared" si="2"/>
        <v>33</v>
      </c>
      <c r="E36" s="83">
        <f t="shared" si="2"/>
        <v>14</v>
      </c>
      <c r="F36" s="72">
        <v>2</v>
      </c>
      <c r="G36" s="72">
        <v>1</v>
      </c>
      <c r="H36" s="72">
        <v>7</v>
      </c>
      <c r="I36" s="72">
        <v>3</v>
      </c>
      <c r="J36" s="72">
        <v>2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1</v>
      </c>
      <c r="Q36" s="72">
        <v>1</v>
      </c>
      <c r="R36" s="72">
        <v>0</v>
      </c>
      <c r="S36" s="72">
        <v>0</v>
      </c>
      <c r="T36" s="72">
        <v>0</v>
      </c>
      <c r="U36" s="84">
        <v>0</v>
      </c>
      <c r="V36" s="85">
        <f t="shared" si="3"/>
        <v>45</v>
      </c>
      <c r="W36" s="85">
        <f t="shared" si="3"/>
        <v>19</v>
      </c>
      <c r="X36" s="63"/>
      <c r="Y36" s="63"/>
      <c r="Z36" s="42"/>
      <c r="AA36" s="122"/>
      <c r="AB36" s="29"/>
      <c r="AC36" s="50">
        <f t="shared" si="4"/>
        <v>0.4222222222222222</v>
      </c>
      <c r="AD36" s="28"/>
    </row>
    <row r="37" spans="1:30" ht="15">
      <c r="A37" s="121"/>
      <c r="B37" s="27"/>
      <c r="C37" s="25" t="s">
        <v>19</v>
      </c>
      <c r="D37" s="12">
        <f t="shared" si="2"/>
        <v>252</v>
      </c>
      <c r="E37" s="12">
        <f t="shared" si="2"/>
        <v>229</v>
      </c>
      <c r="F37" s="13">
        <v>32</v>
      </c>
      <c r="G37" s="13">
        <v>30</v>
      </c>
      <c r="H37" s="13">
        <v>39</v>
      </c>
      <c r="I37" s="13">
        <v>35</v>
      </c>
      <c r="J37" s="13">
        <v>3</v>
      </c>
      <c r="K37" s="13">
        <v>3</v>
      </c>
      <c r="L37" s="13">
        <v>13</v>
      </c>
      <c r="M37" s="13">
        <v>11</v>
      </c>
      <c r="N37" s="13">
        <v>27</v>
      </c>
      <c r="O37" s="13">
        <v>27</v>
      </c>
      <c r="P37" s="13">
        <v>2</v>
      </c>
      <c r="Q37" s="13">
        <v>2</v>
      </c>
      <c r="R37" s="13">
        <v>1</v>
      </c>
      <c r="S37" s="13">
        <v>1</v>
      </c>
      <c r="T37" s="13">
        <v>4</v>
      </c>
      <c r="U37" s="20">
        <v>4</v>
      </c>
      <c r="V37" s="41">
        <f t="shared" si="3"/>
        <v>373</v>
      </c>
      <c r="W37" s="52">
        <f t="shared" si="3"/>
        <v>342</v>
      </c>
      <c r="X37" s="63"/>
      <c r="Y37" s="63"/>
      <c r="Z37" s="42"/>
      <c r="AA37" s="122"/>
      <c r="AB37" s="29"/>
      <c r="AC37" s="50">
        <f t="shared" si="4"/>
        <v>0.9168900804289544</v>
      </c>
      <c r="AD37" s="30"/>
    </row>
    <row r="38" spans="1:29" ht="15">
      <c r="A38" s="121"/>
      <c r="B38" s="27"/>
      <c r="C38" s="25" t="s">
        <v>20</v>
      </c>
      <c r="D38" s="12">
        <f t="shared" si="2"/>
        <v>125</v>
      </c>
      <c r="E38" s="12">
        <f t="shared" si="2"/>
        <v>55</v>
      </c>
      <c r="F38" s="13">
        <v>11</v>
      </c>
      <c r="G38" s="13">
        <v>8</v>
      </c>
      <c r="H38" s="13">
        <v>22</v>
      </c>
      <c r="I38" s="13">
        <v>10</v>
      </c>
      <c r="J38" s="13">
        <v>5</v>
      </c>
      <c r="K38" s="13">
        <v>2</v>
      </c>
      <c r="L38" s="13">
        <v>4</v>
      </c>
      <c r="M38" s="13">
        <v>4</v>
      </c>
      <c r="N38" s="13">
        <v>4</v>
      </c>
      <c r="O38" s="13">
        <v>2</v>
      </c>
      <c r="P38" s="13">
        <v>2</v>
      </c>
      <c r="Q38" s="13">
        <v>1</v>
      </c>
      <c r="R38" s="13">
        <v>2</v>
      </c>
      <c r="S38" s="13">
        <v>1</v>
      </c>
      <c r="T38" s="13">
        <v>3</v>
      </c>
      <c r="U38" s="20">
        <v>1</v>
      </c>
      <c r="V38" s="41">
        <f t="shared" si="3"/>
        <v>178</v>
      </c>
      <c r="W38" s="41">
        <f t="shared" si="3"/>
        <v>84</v>
      </c>
      <c r="X38" s="63"/>
      <c r="Y38" s="63"/>
      <c r="Z38" s="42"/>
      <c r="AA38" s="122"/>
      <c r="AB38" s="29"/>
      <c r="AC38" s="50">
        <f t="shared" si="4"/>
        <v>0.47191011235955055</v>
      </c>
    </row>
    <row r="39" spans="1:29" ht="15">
      <c r="A39" s="121"/>
      <c r="B39" s="27"/>
      <c r="C39" s="25" t="s">
        <v>21</v>
      </c>
      <c r="D39" s="12">
        <f t="shared" si="2"/>
        <v>41</v>
      </c>
      <c r="E39" s="12">
        <f t="shared" si="2"/>
        <v>26</v>
      </c>
      <c r="F39" s="13">
        <v>4</v>
      </c>
      <c r="G39" s="13">
        <v>0</v>
      </c>
      <c r="H39" s="13">
        <v>5</v>
      </c>
      <c r="I39" s="13">
        <v>4</v>
      </c>
      <c r="J39" s="13">
        <v>0</v>
      </c>
      <c r="K39" s="13">
        <v>0</v>
      </c>
      <c r="L39" s="13">
        <v>0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1</v>
      </c>
      <c r="U39" s="20">
        <v>0</v>
      </c>
      <c r="V39" s="52">
        <f t="shared" si="3"/>
        <v>52</v>
      </c>
      <c r="W39" s="52">
        <f t="shared" si="3"/>
        <v>30</v>
      </c>
      <c r="X39" s="63"/>
      <c r="Y39" s="63"/>
      <c r="Z39" s="42"/>
      <c r="AA39" s="122"/>
      <c r="AB39" s="29"/>
      <c r="AC39" s="50">
        <f t="shared" si="4"/>
        <v>0.5769230769230769</v>
      </c>
    </row>
    <row r="40" spans="1:29" ht="15">
      <c r="A40" s="121"/>
      <c r="B40" s="27"/>
      <c r="C40" s="25" t="s">
        <v>22</v>
      </c>
      <c r="D40" s="12">
        <f t="shared" si="2"/>
        <v>116</v>
      </c>
      <c r="E40" s="12">
        <f t="shared" si="2"/>
        <v>38</v>
      </c>
      <c r="F40" s="13">
        <v>5</v>
      </c>
      <c r="G40" s="13">
        <v>1</v>
      </c>
      <c r="H40" s="13">
        <v>16</v>
      </c>
      <c r="I40" s="13">
        <v>8</v>
      </c>
      <c r="J40" s="13">
        <v>1</v>
      </c>
      <c r="K40" s="13">
        <v>0</v>
      </c>
      <c r="L40" s="13">
        <v>0</v>
      </c>
      <c r="M40" s="13">
        <v>0</v>
      </c>
      <c r="N40" s="13">
        <v>4</v>
      </c>
      <c r="O40" s="13">
        <v>1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20">
        <v>0</v>
      </c>
      <c r="V40" s="52">
        <f t="shared" si="3"/>
        <v>142</v>
      </c>
      <c r="W40" s="52">
        <f t="shared" si="3"/>
        <v>48</v>
      </c>
      <c r="X40" s="63"/>
      <c r="Y40" s="63"/>
      <c r="Z40" s="42"/>
      <c r="AA40" s="122"/>
      <c r="AB40" s="29"/>
      <c r="AC40" s="50">
        <f t="shared" si="4"/>
        <v>0.3380281690140845</v>
      </c>
    </row>
    <row r="41" spans="1:29" ht="15">
      <c r="A41" s="121"/>
      <c r="B41" s="27"/>
      <c r="C41" s="25" t="s">
        <v>23</v>
      </c>
      <c r="D41" s="12">
        <f t="shared" si="2"/>
        <v>76</v>
      </c>
      <c r="E41" s="12">
        <f t="shared" si="2"/>
        <v>3</v>
      </c>
      <c r="F41" s="13">
        <v>2</v>
      </c>
      <c r="G41" s="13">
        <v>1</v>
      </c>
      <c r="H41" s="13">
        <v>5</v>
      </c>
      <c r="I41" s="13">
        <v>1</v>
      </c>
      <c r="J41" s="13">
        <v>1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3"/>
        <v>84</v>
      </c>
      <c r="W41" s="41">
        <f t="shared" si="3"/>
        <v>5</v>
      </c>
      <c r="X41" s="63"/>
      <c r="Y41" s="63"/>
      <c r="Z41" s="42"/>
      <c r="AA41" s="122"/>
      <c r="AB41" s="29"/>
      <c r="AC41" s="50">
        <f t="shared" si="4"/>
        <v>0.05952380952380952</v>
      </c>
    </row>
    <row r="42" spans="1:29" ht="15">
      <c r="A42" s="121"/>
      <c r="B42" s="27"/>
      <c r="C42" s="25" t="s">
        <v>24</v>
      </c>
      <c r="D42" s="12">
        <f t="shared" si="2"/>
        <v>5</v>
      </c>
      <c r="E42" s="12">
        <f t="shared" si="2"/>
        <v>0</v>
      </c>
      <c r="F42" s="13">
        <v>0</v>
      </c>
      <c r="G42" s="13">
        <v>0</v>
      </c>
      <c r="H42" s="13">
        <v>13</v>
      </c>
      <c r="I42" s="13">
        <v>9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3"/>
        <v>18</v>
      </c>
      <c r="W42" s="41">
        <f t="shared" si="3"/>
        <v>9</v>
      </c>
      <c r="X42" s="63"/>
      <c r="Y42" s="63"/>
      <c r="Z42" s="42"/>
      <c r="AA42" s="122"/>
      <c r="AB42" s="29"/>
      <c r="AC42" s="50">
        <f t="shared" si="4"/>
        <v>0.5</v>
      </c>
    </row>
    <row r="43" spans="1:29" ht="15">
      <c r="A43" s="121"/>
      <c r="B43" s="27"/>
      <c r="C43" s="25" t="s">
        <v>25</v>
      </c>
      <c r="D43" s="12">
        <f t="shared" si="2"/>
        <v>186</v>
      </c>
      <c r="E43" s="12">
        <f t="shared" si="2"/>
        <v>19</v>
      </c>
      <c r="F43" s="13">
        <v>19</v>
      </c>
      <c r="G43" s="13">
        <v>4</v>
      </c>
      <c r="H43" s="13">
        <v>7</v>
      </c>
      <c r="I43" s="13">
        <v>5</v>
      </c>
      <c r="J43" s="13">
        <v>4</v>
      </c>
      <c r="K43" s="13">
        <v>4</v>
      </c>
      <c r="L43" s="13">
        <v>2</v>
      </c>
      <c r="M43" s="13">
        <v>0</v>
      </c>
      <c r="N43" s="13">
        <v>9</v>
      </c>
      <c r="O43" s="13">
        <v>3</v>
      </c>
      <c r="P43" s="13">
        <v>6</v>
      </c>
      <c r="Q43" s="13">
        <v>1</v>
      </c>
      <c r="R43" s="13">
        <v>0</v>
      </c>
      <c r="S43" s="13">
        <v>0</v>
      </c>
      <c r="T43" s="13">
        <v>8</v>
      </c>
      <c r="U43" s="20">
        <v>1</v>
      </c>
      <c r="V43" s="41">
        <f t="shared" si="3"/>
        <v>241</v>
      </c>
      <c r="W43" s="41">
        <f t="shared" si="3"/>
        <v>37</v>
      </c>
      <c r="X43" s="63"/>
      <c r="Y43" s="63"/>
      <c r="Z43" s="42"/>
      <c r="AA43" s="122"/>
      <c r="AB43" s="29"/>
      <c r="AC43" s="50">
        <f t="shared" si="4"/>
        <v>0.15352697095435686</v>
      </c>
    </row>
    <row r="44" spans="1:29" ht="15.75" thickBot="1">
      <c r="A44" s="121"/>
      <c r="B44" s="27"/>
      <c r="C44" s="26" t="s">
        <v>26</v>
      </c>
      <c r="D44" s="12">
        <f t="shared" si="2"/>
        <v>29</v>
      </c>
      <c r="E44" s="12">
        <f t="shared" si="2"/>
        <v>6</v>
      </c>
      <c r="F44" s="15">
        <v>0</v>
      </c>
      <c r="G44" s="15">
        <v>0</v>
      </c>
      <c r="H44" s="13">
        <v>2</v>
      </c>
      <c r="I44" s="13">
        <v>2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1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21">
        <v>0</v>
      </c>
      <c r="V44" s="41">
        <f t="shared" si="3"/>
        <v>32</v>
      </c>
      <c r="W44" s="41">
        <f t="shared" si="3"/>
        <v>9</v>
      </c>
      <c r="X44" s="63"/>
      <c r="Y44" s="63"/>
      <c r="Z44" s="42"/>
      <c r="AA44" s="122"/>
      <c r="AB44" s="29"/>
      <c r="AC44" s="50">
        <f t="shared" si="4"/>
        <v>0.28125</v>
      </c>
    </row>
    <row r="45" spans="1:29" ht="15.75" thickBot="1">
      <c r="A45" s="121"/>
      <c r="B45" s="27"/>
      <c r="C45" s="34" t="s">
        <v>27</v>
      </c>
      <c r="D45" s="88">
        <f>+(D25+F25+H25+J25+L25+N25+P25+R25+T25+V25)</f>
        <v>1234</v>
      </c>
      <c r="E45" s="35">
        <f>+(E25+G25+I25+K25+M25+O25+Q25+S25+U25+W25)</f>
        <v>566</v>
      </c>
      <c r="F45" s="88">
        <f>SUM(F31:F44)</f>
        <v>115</v>
      </c>
      <c r="G45" s="88">
        <f aca="true" t="shared" si="5" ref="G45:Q45">SUM(G31:G44)</f>
        <v>55</v>
      </c>
      <c r="H45" s="88">
        <f t="shared" si="5"/>
        <v>151</v>
      </c>
      <c r="I45" s="88">
        <f t="shared" si="5"/>
        <v>99</v>
      </c>
      <c r="J45" s="88">
        <f t="shared" si="5"/>
        <v>21</v>
      </c>
      <c r="K45" s="88">
        <f t="shared" si="5"/>
        <v>11</v>
      </c>
      <c r="L45" s="88">
        <f t="shared" si="5"/>
        <v>34</v>
      </c>
      <c r="M45" s="88">
        <f t="shared" si="5"/>
        <v>22</v>
      </c>
      <c r="N45" s="88">
        <f t="shared" si="5"/>
        <v>93</v>
      </c>
      <c r="O45" s="88">
        <f t="shared" si="5"/>
        <v>48</v>
      </c>
      <c r="P45" s="88">
        <f t="shared" si="5"/>
        <v>16</v>
      </c>
      <c r="Q45" s="88">
        <f t="shared" si="5"/>
        <v>5</v>
      </c>
      <c r="R45" s="88">
        <f>SUM(R31:R44)</f>
        <v>6</v>
      </c>
      <c r="S45" s="88">
        <f>SUM(S31:S44)</f>
        <v>5</v>
      </c>
      <c r="T45" s="88">
        <f>SUM(T31:T44)</f>
        <v>32</v>
      </c>
      <c r="U45" s="43">
        <f>SUM(U31:U44)</f>
        <v>14</v>
      </c>
      <c r="V45" s="88">
        <f>+(D25+F25+H25+J25+L25+N25+P25+R25+T25+V25+F45+H45+J45+L45+N45+P45+R45+T45)</f>
        <v>1702</v>
      </c>
      <c r="W45" s="35">
        <f>+(E25+G25+I25+K25+M25+O25+Q25+S25+U25+W25+G45+I45+K45+M45+O45+Q45+S45+U45)</f>
        <v>825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0.4586709886547812</v>
      </c>
      <c r="E46" s="101"/>
      <c r="F46" s="100">
        <f>+(G45/F45)</f>
        <v>0.4782608695652174</v>
      </c>
      <c r="G46" s="101"/>
      <c r="H46" s="100">
        <f>+(I45/H45)</f>
        <v>0.6556291390728477</v>
      </c>
      <c r="I46" s="101"/>
      <c r="J46" s="100">
        <f>+(K45/J45)</f>
        <v>0.5238095238095238</v>
      </c>
      <c r="K46" s="101"/>
      <c r="L46" s="100">
        <f>+(M45/L45)</f>
        <v>0.6470588235294118</v>
      </c>
      <c r="M46" s="101"/>
      <c r="N46" s="100">
        <f>+(O45/N45)</f>
        <v>0.5161290322580645</v>
      </c>
      <c r="O46" s="101"/>
      <c r="P46" s="100">
        <f>+(Q45/P45)</f>
        <v>0.3125</v>
      </c>
      <c r="Q46" s="101"/>
      <c r="R46" s="100">
        <f>+(S45/R45)</f>
        <v>0.8333333333333334</v>
      </c>
      <c r="S46" s="101"/>
      <c r="T46" s="100">
        <f>+(U45/T45)</f>
        <v>0.4375</v>
      </c>
      <c r="U46" s="101"/>
      <c r="V46" s="100">
        <f>+(W45/V45)</f>
        <v>0.48472385428907167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H29:I29"/>
    <mergeCell ref="J29:K29"/>
    <mergeCell ref="L29:M29"/>
    <mergeCell ref="N29:O29"/>
    <mergeCell ref="P29:Q29"/>
    <mergeCell ref="R29:S29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H9:I9"/>
    <mergeCell ref="J9:K9"/>
    <mergeCell ref="L9:M9"/>
    <mergeCell ref="N9:O9"/>
    <mergeCell ref="P9:Q9"/>
    <mergeCell ref="R9:S9"/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V49"/>
  <sheetViews>
    <sheetView zoomScale="80" zoomScaleNormal="80" zoomScalePageLayoutView="0" workbookViewId="0" topLeftCell="A1">
      <selection activeCell="S28" sqref="S28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75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2" ht="15">
      <c r="B8" s="122"/>
      <c r="Q8" s="131"/>
      <c r="S8" s="5" t="s">
        <v>14</v>
      </c>
      <c r="T8" s="41">
        <v>83</v>
      </c>
      <c r="V8" s="95"/>
    </row>
    <row r="9" spans="2:22" ht="15">
      <c r="B9" s="122"/>
      <c r="Q9" s="131"/>
      <c r="S9" s="6" t="s">
        <v>15</v>
      </c>
      <c r="T9" s="41">
        <v>54</v>
      </c>
      <c r="V9" s="95"/>
    </row>
    <row r="10" spans="2:22" ht="15">
      <c r="B10" s="122"/>
      <c r="Q10" s="131"/>
      <c r="S10" s="6" t="s">
        <v>16</v>
      </c>
      <c r="T10" s="41">
        <v>201</v>
      </c>
      <c r="V10" s="95"/>
    </row>
    <row r="11" spans="2:22" ht="15">
      <c r="B11" s="122"/>
      <c r="Q11" s="131"/>
      <c r="S11" s="6" t="s">
        <v>17</v>
      </c>
      <c r="T11" s="41">
        <v>129</v>
      </c>
      <c r="V11" s="95"/>
    </row>
    <row r="12" spans="2:22" ht="15">
      <c r="B12" s="122"/>
      <c r="Q12" s="131"/>
      <c r="S12" s="6" t="s">
        <v>47</v>
      </c>
      <c r="T12" s="41">
        <v>70</v>
      </c>
      <c r="V12" s="95"/>
    </row>
    <row r="13" spans="2:22" ht="15">
      <c r="B13" s="122"/>
      <c r="Q13" s="131"/>
      <c r="S13" s="7" t="s">
        <v>45</v>
      </c>
      <c r="T13" s="41">
        <v>45</v>
      </c>
      <c r="V13" s="95"/>
    </row>
    <row r="14" spans="2:22" ht="15">
      <c r="B14" s="122"/>
      <c r="Q14" s="131"/>
      <c r="S14" s="6" t="s">
        <v>46</v>
      </c>
      <c r="T14" s="41">
        <v>373</v>
      </c>
      <c r="V14" s="95"/>
    </row>
    <row r="15" spans="2:22" ht="15">
      <c r="B15" s="122"/>
      <c r="Q15" s="131"/>
      <c r="S15" s="6" t="s">
        <v>20</v>
      </c>
      <c r="T15" s="41">
        <v>178</v>
      </c>
      <c r="V15" s="95"/>
    </row>
    <row r="16" spans="2:22" ht="15">
      <c r="B16" s="122"/>
      <c r="Q16" s="131"/>
      <c r="S16" s="6" t="s">
        <v>21</v>
      </c>
      <c r="T16" s="41">
        <v>52</v>
      </c>
      <c r="V16" s="95"/>
    </row>
    <row r="17" spans="2:22" ht="15">
      <c r="B17" s="122"/>
      <c r="Q17" s="131"/>
      <c r="S17" s="6" t="s">
        <v>48</v>
      </c>
      <c r="T17" s="41">
        <v>142</v>
      </c>
      <c r="V17" s="95"/>
    </row>
    <row r="18" spans="2:22" ht="15">
      <c r="B18" s="122"/>
      <c r="Q18" s="131"/>
      <c r="S18" s="6" t="s">
        <v>23</v>
      </c>
      <c r="T18" s="41">
        <v>84</v>
      </c>
      <c r="V18" s="95"/>
    </row>
    <row r="19" spans="2:22" ht="15">
      <c r="B19" s="122"/>
      <c r="Q19" s="131"/>
      <c r="S19" s="6" t="s">
        <v>49</v>
      </c>
      <c r="T19" s="41">
        <v>18</v>
      </c>
      <c r="V19" s="95"/>
    </row>
    <row r="20" spans="2:22" ht="15">
      <c r="B20" s="122"/>
      <c r="Q20" s="131"/>
      <c r="S20" s="6" t="s">
        <v>25</v>
      </c>
      <c r="T20" s="41">
        <v>241</v>
      </c>
      <c r="V20" s="95"/>
    </row>
    <row r="21" spans="2:22" ht="15">
      <c r="B21" s="122"/>
      <c r="Q21" s="131"/>
      <c r="S21" s="8" t="s">
        <v>50</v>
      </c>
      <c r="T21" s="41">
        <v>32</v>
      </c>
      <c r="V21" s="95"/>
    </row>
    <row r="22" spans="2:21" ht="12.75">
      <c r="B22" s="122"/>
      <c r="Q22" s="131"/>
      <c r="S22" s="4"/>
      <c r="T22" s="10">
        <f>SUM(T8:T21)</f>
        <v>1702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C1">
      <selection activeCell="N16" sqref="N16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78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03" t="s">
        <v>8</v>
      </c>
      <c r="M9" s="104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94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1</v>
      </c>
      <c r="G11" s="11">
        <v>0</v>
      </c>
      <c r="H11" s="11">
        <v>11</v>
      </c>
      <c r="I11" s="11">
        <v>2</v>
      </c>
      <c r="J11" s="11">
        <v>1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11">
        <v>6</v>
      </c>
      <c r="Q11" s="11">
        <v>2</v>
      </c>
      <c r="R11" s="11">
        <v>7</v>
      </c>
      <c r="S11" s="11">
        <v>0</v>
      </c>
      <c r="T11" s="11">
        <v>5</v>
      </c>
      <c r="U11" s="11">
        <v>1</v>
      </c>
      <c r="V11" s="11">
        <v>2</v>
      </c>
      <c r="W11" s="11">
        <v>0</v>
      </c>
      <c r="X11" s="12">
        <f>(D11+F11+H11+J11+L11+N11+P11+R11+T11+V11)</f>
        <v>34</v>
      </c>
      <c r="Y11" s="12">
        <f>(E11+G11+I11+K11+M11+O11+Q11+S11+U11+W11)</f>
        <v>6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4</v>
      </c>
      <c r="E12" s="13">
        <v>3</v>
      </c>
      <c r="F12" s="13">
        <v>11</v>
      </c>
      <c r="G12" s="13">
        <v>5</v>
      </c>
      <c r="H12" s="13">
        <v>2</v>
      </c>
      <c r="I12" s="13">
        <v>1</v>
      </c>
      <c r="J12" s="13">
        <v>1</v>
      </c>
      <c r="K12" s="13">
        <v>1</v>
      </c>
      <c r="L12" s="13">
        <v>3</v>
      </c>
      <c r="M12" s="13">
        <v>3</v>
      </c>
      <c r="N12" s="13">
        <v>0</v>
      </c>
      <c r="O12" s="13">
        <v>0</v>
      </c>
      <c r="P12" s="13">
        <v>1</v>
      </c>
      <c r="Q12" s="13">
        <v>1</v>
      </c>
      <c r="R12" s="13">
        <v>2</v>
      </c>
      <c r="S12" s="13">
        <v>1</v>
      </c>
      <c r="T12" s="13">
        <v>3</v>
      </c>
      <c r="U12" s="13">
        <v>3</v>
      </c>
      <c r="V12" s="13">
        <v>0</v>
      </c>
      <c r="W12" s="13">
        <v>0</v>
      </c>
      <c r="X12" s="12">
        <f aca="true" t="shared" si="0" ref="X12:Y24">(D12+F12+H12+J12+L12+N12+P12+R12+T12+V12)</f>
        <v>27</v>
      </c>
      <c r="Y12" s="12">
        <f t="shared" si="0"/>
        <v>18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41</v>
      </c>
      <c r="E13" s="13">
        <v>25</v>
      </c>
      <c r="F13" s="13">
        <v>70</v>
      </c>
      <c r="G13" s="13">
        <v>46</v>
      </c>
      <c r="H13" s="13">
        <v>11</v>
      </c>
      <c r="I13" s="13">
        <v>2</v>
      </c>
      <c r="J13" s="13">
        <v>1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13">
        <v>4</v>
      </c>
      <c r="Q13" s="13">
        <v>2</v>
      </c>
      <c r="R13" s="13">
        <v>11</v>
      </c>
      <c r="S13" s="13">
        <v>1</v>
      </c>
      <c r="T13" s="13">
        <v>1</v>
      </c>
      <c r="U13" s="13">
        <v>0</v>
      </c>
      <c r="V13" s="13">
        <v>1</v>
      </c>
      <c r="W13" s="13">
        <v>1</v>
      </c>
      <c r="X13" s="12">
        <f t="shared" si="0"/>
        <v>140</v>
      </c>
      <c r="Y13" s="12">
        <f t="shared" si="0"/>
        <v>78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24</v>
      </c>
      <c r="E14" s="13">
        <v>5</v>
      </c>
      <c r="F14" s="13">
        <v>44</v>
      </c>
      <c r="G14" s="13">
        <v>8</v>
      </c>
      <c r="H14" s="13">
        <v>8</v>
      </c>
      <c r="I14" s="13">
        <v>3</v>
      </c>
      <c r="J14" s="13">
        <v>4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>
        <v>2</v>
      </c>
      <c r="Q14" s="13">
        <v>1</v>
      </c>
      <c r="R14" s="13">
        <v>9</v>
      </c>
      <c r="S14" s="13">
        <v>0</v>
      </c>
      <c r="T14" s="13">
        <v>2</v>
      </c>
      <c r="U14" s="13">
        <v>0</v>
      </c>
      <c r="V14" s="13">
        <v>2</v>
      </c>
      <c r="W14" s="13">
        <v>0</v>
      </c>
      <c r="X14" s="12">
        <f t="shared" si="0"/>
        <v>95</v>
      </c>
      <c r="Y14" s="12">
        <f t="shared" si="0"/>
        <v>18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1</v>
      </c>
      <c r="E15" s="13">
        <v>1</v>
      </c>
      <c r="F15" s="13">
        <v>18</v>
      </c>
      <c r="G15" s="13">
        <v>15</v>
      </c>
      <c r="H15" s="13">
        <v>2</v>
      </c>
      <c r="I15" s="13">
        <v>2</v>
      </c>
      <c r="J15" s="13">
        <v>5</v>
      </c>
      <c r="K15" s="13">
        <v>4</v>
      </c>
      <c r="L15" s="13">
        <v>6</v>
      </c>
      <c r="M15" s="13">
        <v>3</v>
      </c>
      <c r="N15" s="13">
        <v>0</v>
      </c>
      <c r="O15" s="13">
        <v>0</v>
      </c>
      <c r="P15" s="13">
        <v>6</v>
      </c>
      <c r="Q15" s="13">
        <v>6</v>
      </c>
      <c r="R15" s="13">
        <v>10</v>
      </c>
      <c r="S15" s="13">
        <v>9</v>
      </c>
      <c r="T15" s="13">
        <v>3</v>
      </c>
      <c r="U15" s="13">
        <v>3</v>
      </c>
      <c r="V15" s="13">
        <v>2</v>
      </c>
      <c r="W15" s="13">
        <v>1</v>
      </c>
      <c r="X15" s="12">
        <f t="shared" si="0"/>
        <v>53</v>
      </c>
      <c r="Y15" s="12">
        <f t="shared" si="0"/>
        <v>44</v>
      </c>
      <c r="Z15" s="2"/>
      <c r="AA15" s="122"/>
      <c r="AB15" s="29"/>
    </row>
    <row r="16" spans="1:28" ht="14.25">
      <c r="A16" s="121"/>
      <c r="B16" s="27"/>
      <c r="C16" s="86" t="s">
        <v>45</v>
      </c>
      <c r="D16" s="98">
        <v>0</v>
      </c>
      <c r="E16" s="96">
        <v>0</v>
      </c>
      <c r="F16" s="96">
        <v>12</v>
      </c>
      <c r="G16" s="96">
        <v>2</v>
      </c>
      <c r="H16" s="96">
        <v>2</v>
      </c>
      <c r="I16" s="96">
        <v>2</v>
      </c>
      <c r="J16" s="96">
        <v>2</v>
      </c>
      <c r="K16" s="96">
        <v>0</v>
      </c>
      <c r="L16" s="96">
        <v>11</v>
      </c>
      <c r="M16" s="96">
        <v>1</v>
      </c>
      <c r="N16" s="96">
        <v>1</v>
      </c>
      <c r="O16" s="96">
        <v>1</v>
      </c>
      <c r="P16" s="96">
        <v>10</v>
      </c>
      <c r="Q16" s="96">
        <v>3</v>
      </c>
      <c r="R16" s="96">
        <v>4</v>
      </c>
      <c r="S16" s="96">
        <v>2</v>
      </c>
      <c r="T16" s="96">
        <v>1</v>
      </c>
      <c r="U16" s="96">
        <v>1</v>
      </c>
      <c r="V16" s="96">
        <v>1</v>
      </c>
      <c r="W16" s="96">
        <v>0</v>
      </c>
      <c r="X16" s="83">
        <f t="shared" si="0"/>
        <v>44</v>
      </c>
      <c r="Y16" s="83">
        <f t="shared" si="0"/>
        <v>12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28</v>
      </c>
      <c r="E17" s="13">
        <v>25</v>
      </c>
      <c r="F17" s="13">
        <v>84</v>
      </c>
      <c r="G17" s="13">
        <v>79</v>
      </c>
      <c r="H17" s="13">
        <v>37</v>
      </c>
      <c r="I17" s="13">
        <v>36</v>
      </c>
      <c r="J17" s="13">
        <v>23</v>
      </c>
      <c r="K17" s="13">
        <v>20</v>
      </c>
      <c r="L17" s="13">
        <v>21</v>
      </c>
      <c r="M17" s="13">
        <v>20</v>
      </c>
      <c r="N17" s="13">
        <v>0</v>
      </c>
      <c r="O17" s="13">
        <v>0</v>
      </c>
      <c r="P17" s="13">
        <v>21</v>
      </c>
      <c r="Q17" s="13">
        <v>19</v>
      </c>
      <c r="R17" s="13">
        <v>35</v>
      </c>
      <c r="S17" s="13">
        <v>31</v>
      </c>
      <c r="T17" s="13">
        <v>15</v>
      </c>
      <c r="U17" s="13">
        <v>13</v>
      </c>
      <c r="V17" s="13">
        <v>5</v>
      </c>
      <c r="W17" s="13">
        <v>5</v>
      </c>
      <c r="X17" s="12">
        <f t="shared" si="0"/>
        <v>269</v>
      </c>
      <c r="Y17" s="12">
        <f t="shared" si="0"/>
        <v>248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21</v>
      </c>
      <c r="E18" s="13">
        <v>10</v>
      </c>
      <c r="F18" s="13">
        <v>51</v>
      </c>
      <c r="G18" s="13">
        <v>16</v>
      </c>
      <c r="H18" s="13">
        <v>5</v>
      </c>
      <c r="I18" s="13">
        <v>3</v>
      </c>
      <c r="J18" s="13">
        <v>10</v>
      </c>
      <c r="K18" s="13">
        <v>9</v>
      </c>
      <c r="L18" s="13">
        <v>15</v>
      </c>
      <c r="M18" s="13">
        <v>4</v>
      </c>
      <c r="N18" s="13">
        <v>1</v>
      </c>
      <c r="O18" s="13">
        <v>0</v>
      </c>
      <c r="P18" s="13">
        <v>14</v>
      </c>
      <c r="Q18" s="13">
        <v>6</v>
      </c>
      <c r="R18" s="13">
        <v>9</v>
      </c>
      <c r="S18" s="13">
        <v>2</v>
      </c>
      <c r="T18" s="13">
        <v>5</v>
      </c>
      <c r="U18" s="13">
        <v>1</v>
      </c>
      <c r="V18" s="13">
        <v>7</v>
      </c>
      <c r="W18" s="13">
        <v>1</v>
      </c>
      <c r="X18" s="12">
        <f t="shared" si="0"/>
        <v>138</v>
      </c>
      <c r="Y18" s="12">
        <f t="shared" si="0"/>
        <v>52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19</v>
      </c>
      <c r="E19" s="13">
        <v>12</v>
      </c>
      <c r="F19" s="13">
        <v>11</v>
      </c>
      <c r="G19" s="13">
        <v>5</v>
      </c>
      <c r="H19" s="13">
        <v>4</v>
      </c>
      <c r="I19" s="13">
        <v>0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0</v>
      </c>
      <c r="P19" s="13">
        <v>1</v>
      </c>
      <c r="Q19" s="13">
        <v>1</v>
      </c>
      <c r="R19" s="13">
        <v>1</v>
      </c>
      <c r="S19" s="13">
        <v>0</v>
      </c>
      <c r="T19" s="13">
        <v>3</v>
      </c>
      <c r="U19" s="13">
        <v>1</v>
      </c>
      <c r="V19" s="13">
        <v>0</v>
      </c>
      <c r="W19" s="13">
        <v>0</v>
      </c>
      <c r="X19" s="12">
        <f t="shared" si="0"/>
        <v>42</v>
      </c>
      <c r="Y19" s="12">
        <f t="shared" si="0"/>
        <v>21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29</v>
      </c>
      <c r="E20" s="13">
        <v>6</v>
      </c>
      <c r="F20" s="13">
        <v>53</v>
      </c>
      <c r="G20" s="13">
        <v>17</v>
      </c>
      <c r="H20" s="13">
        <v>6</v>
      </c>
      <c r="I20" s="13">
        <v>0</v>
      </c>
      <c r="J20" s="13">
        <v>3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8</v>
      </c>
      <c r="Q20" s="13">
        <v>1</v>
      </c>
      <c r="R20" s="13">
        <v>13</v>
      </c>
      <c r="S20" s="13">
        <v>1</v>
      </c>
      <c r="T20" s="13">
        <v>2</v>
      </c>
      <c r="U20" s="13">
        <v>0</v>
      </c>
      <c r="V20" s="13">
        <v>7</v>
      </c>
      <c r="W20" s="13">
        <v>0</v>
      </c>
      <c r="X20" s="12">
        <f t="shared" si="0"/>
        <v>121</v>
      </c>
      <c r="Y20" s="12">
        <f t="shared" si="0"/>
        <v>25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34</v>
      </c>
      <c r="E21" s="13">
        <v>0</v>
      </c>
      <c r="F21" s="13">
        <v>31</v>
      </c>
      <c r="G21" s="13">
        <v>0</v>
      </c>
      <c r="H21" s="13">
        <v>2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1</v>
      </c>
      <c r="Q21" s="13">
        <v>0</v>
      </c>
      <c r="R21" s="13">
        <v>1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2">
        <f t="shared" si="0"/>
        <v>70</v>
      </c>
      <c r="Y21" s="12">
        <f t="shared" si="0"/>
        <v>0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0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3</v>
      </c>
      <c r="Y22" s="12">
        <f t="shared" si="0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47</v>
      </c>
      <c r="E23" s="13">
        <v>6</v>
      </c>
      <c r="F23" s="13">
        <v>103</v>
      </c>
      <c r="G23" s="13">
        <v>2</v>
      </c>
      <c r="H23" s="13">
        <v>4</v>
      </c>
      <c r="I23" s="13">
        <v>0</v>
      </c>
      <c r="J23" s="13">
        <v>5</v>
      </c>
      <c r="K23" s="13">
        <v>2</v>
      </c>
      <c r="L23" s="13">
        <v>2</v>
      </c>
      <c r="M23" s="13">
        <v>0</v>
      </c>
      <c r="N23" s="13">
        <v>0</v>
      </c>
      <c r="O23" s="13">
        <v>0</v>
      </c>
      <c r="P23" s="13">
        <v>6</v>
      </c>
      <c r="Q23" s="13">
        <v>2</v>
      </c>
      <c r="R23" s="13">
        <v>18</v>
      </c>
      <c r="S23" s="13">
        <v>6</v>
      </c>
      <c r="T23" s="13">
        <v>2</v>
      </c>
      <c r="U23" s="13">
        <v>0</v>
      </c>
      <c r="V23" s="13">
        <v>1</v>
      </c>
      <c r="W23" s="13">
        <v>1</v>
      </c>
      <c r="X23" s="12">
        <f t="shared" si="0"/>
        <v>188</v>
      </c>
      <c r="Y23" s="12">
        <f t="shared" si="0"/>
        <v>19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0</v>
      </c>
      <c r="E24" s="23">
        <v>0</v>
      </c>
      <c r="F24" s="23">
        <v>11</v>
      </c>
      <c r="G24" s="23">
        <v>0</v>
      </c>
      <c r="H24" s="23">
        <v>0</v>
      </c>
      <c r="I24" s="23">
        <v>0</v>
      </c>
      <c r="J24" s="13">
        <v>0</v>
      </c>
      <c r="K24" s="13">
        <v>0</v>
      </c>
      <c r="L24" s="23">
        <v>2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2</v>
      </c>
      <c r="S24" s="23">
        <v>1</v>
      </c>
      <c r="T24" s="23">
        <v>1</v>
      </c>
      <c r="U24" s="23">
        <v>0</v>
      </c>
      <c r="V24" s="23">
        <v>2</v>
      </c>
      <c r="W24" s="23">
        <v>0</v>
      </c>
      <c r="X24" s="12">
        <f t="shared" si="0"/>
        <v>18</v>
      </c>
      <c r="Y24" s="12">
        <f t="shared" si="0"/>
        <v>1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248</v>
      </c>
      <c r="E25" s="92">
        <f>SUM(E11:E24)</f>
        <v>93</v>
      </c>
      <c r="F25" s="92">
        <f aca="true" t="shared" si="1" ref="F25:W25">SUM(F11:F24)</f>
        <v>502</v>
      </c>
      <c r="G25" s="92">
        <f t="shared" si="1"/>
        <v>195</v>
      </c>
      <c r="H25" s="92">
        <f t="shared" si="1"/>
        <v>94</v>
      </c>
      <c r="I25" s="92">
        <f t="shared" si="1"/>
        <v>51</v>
      </c>
      <c r="J25" s="92">
        <f t="shared" si="1"/>
        <v>56</v>
      </c>
      <c r="K25" s="92">
        <f t="shared" si="1"/>
        <v>39</v>
      </c>
      <c r="L25" s="92">
        <f t="shared" si="1"/>
        <v>62</v>
      </c>
      <c r="M25" s="92">
        <f t="shared" si="1"/>
        <v>33</v>
      </c>
      <c r="N25" s="92">
        <f t="shared" si="1"/>
        <v>3</v>
      </c>
      <c r="O25" s="92">
        <f t="shared" si="1"/>
        <v>1</v>
      </c>
      <c r="P25" s="92">
        <f t="shared" si="1"/>
        <v>81</v>
      </c>
      <c r="Q25" s="92">
        <f t="shared" si="1"/>
        <v>44</v>
      </c>
      <c r="R25" s="92">
        <f t="shared" si="1"/>
        <v>122</v>
      </c>
      <c r="S25" s="92">
        <f t="shared" si="1"/>
        <v>54</v>
      </c>
      <c r="T25" s="92">
        <f t="shared" si="1"/>
        <v>44</v>
      </c>
      <c r="U25" s="92">
        <f t="shared" si="1"/>
        <v>23</v>
      </c>
      <c r="V25" s="92">
        <f t="shared" si="1"/>
        <v>30</v>
      </c>
      <c r="W25" s="92">
        <f t="shared" si="1"/>
        <v>9</v>
      </c>
      <c r="X25" s="92">
        <f>+(D25+F25+H25+J25+L25+N25+P25+R25+T25+V25)</f>
        <v>1242</v>
      </c>
      <c r="Y25" s="35">
        <f>+(E25+G25+I25+K25+M25+O25+Q25+S25+U25+W25)</f>
        <v>542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0.375</v>
      </c>
      <c r="E26" s="101"/>
      <c r="F26" s="100">
        <f>+(G25/F25)</f>
        <v>0.3884462151394422</v>
      </c>
      <c r="G26" s="101"/>
      <c r="H26" s="100">
        <f>+(I25/H25)</f>
        <v>0.5425531914893617</v>
      </c>
      <c r="I26" s="101"/>
      <c r="J26" s="100">
        <f>+(K25/J25)</f>
        <v>0.6964285714285714</v>
      </c>
      <c r="K26" s="101"/>
      <c r="L26" s="100">
        <f>+(M25/L25)</f>
        <v>0.532258064516129</v>
      </c>
      <c r="M26" s="101"/>
      <c r="N26" s="100">
        <f>+(O25/N25)</f>
        <v>0.3333333333333333</v>
      </c>
      <c r="O26" s="101"/>
      <c r="P26" s="100">
        <f>+(Q25/P25)</f>
        <v>0.5432098765432098</v>
      </c>
      <c r="Q26" s="101"/>
      <c r="R26" s="100">
        <f>+(S25/R25)</f>
        <v>0.4426229508196721</v>
      </c>
      <c r="S26" s="101"/>
      <c r="T26" s="100">
        <f>+(U25/T25)</f>
        <v>0.5227272727272727</v>
      </c>
      <c r="U26" s="101"/>
      <c r="V26" s="100">
        <f>+(W25/V25)</f>
        <v>0.3</v>
      </c>
      <c r="W26" s="101"/>
      <c r="X26" s="100">
        <f>+(Y25/X25)</f>
        <v>0.4363929146537842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93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34</v>
      </c>
      <c r="E31" s="12">
        <f t="shared" si="2"/>
        <v>6</v>
      </c>
      <c r="F31" s="11">
        <v>7</v>
      </c>
      <c r="G31" s="11">
        <v>1</v>
      </c>
      <c r="H31" s="11">
        <v>0</v>
      </c>
      <c r="I31" s="11">
        <v>0</v>
      </c>
      <c r="J31" s="11">
        <v>1</v>
      </c>
      <c r="K31" s="11">
        <v>0</v>
      </c>
      <c r="L31" s="11">
        <v>2</v>
      </c>
      <c r="M31" s="11">
        <v>0</v>
      </c>
      <c r="N31" s="11">
        <v>17</v>
      </c>
      <c r="O31" s="11">
        <v>4</v>
      </c>
      <c r="P31" s="11">
        <v>5</v>
      </c>
      <c r="Q31" s="11">
        <v>1</v>
      </c>
      <c r="R31" s="11">
        <v>0</v>
      </c>
      <c r="S31" s="11">
        <v>0</v>
      </c>
      <c r="T31" s="11">
        <v>0</v>
      </c>
      <c r="U31" s="40">
        <v>0</v>
      </c>
      <c r="V31" s="41">
        <f>(D31+F31+H31+J31+L31+N31+P31+R31+T31)</f>
        <v>66</v>
      </c>
      <c r="W31" s="41">
        <f>(E31+G31+I31+K31+M31+O31+Q31+S31+U31)</f>
        <v>12</v>
      </c>
      <c r="X31" s="63"/>
      <c r="Y31" s="63"/>
      <c r="Z31" s="42"/>
      <c r="AA31" s="122"/>
      <c r="AB31" s="29"/>
      <c r="AC31" s="50">
        <f>(W31/V31)</f>
        <v>0.18181818181818182</v>
      </c>
    </row>
    <row r="32" spans="1:29" ht="15">
      <c r="A32" s="121"/>
      <c r="B32" s="27"/>
      <c r="C32" s="25" t="s">
        <v>15</v>
      </c>
      <c r="D32" s="12">
        <f t="shared" si="2"/>
        <v>27</v>
      </c>
      <c r="E32" s="12">
        <f t="shared" si="2"/>
        <v>18</v>
      </c>
      <c r="F32" s="13">
        <v>2</v>
      </c>
      <c r="G32" s="13">
        <v>2</v>
      </c>
      <c r="H32" s="13">
        <v>3</v>
      </c>
      <c r="I32" s="13">
        <v>2</v>
      </c>
      <c r="J32" s="13">
        <v>3</v>
      </c>
      <c r="K32" s="13">
        <v>2</v>
      </c>
      <c r="L32" s="13">
        <v>0</v>
      </c>
      <c r="M32" s="13">
        <v>0</v>
      </c>
      <c r="N32" s="13">
        <v>1</v>
      </c>
      <c r="O32" s="13">
        <v>0</v>
      </c>
      <c r="P32" s="13">
        <v>1</v>
      </c>
      <c r="Q32" s="13">
        <v>1</v>
      </c>
      <c r="R32" s="13">
        <v>0</v>
      </c>
      <c r="S32" s="13">
        <v>0</v>
      </c>
      <c r="T32" s="13">
        <v>1</v>
      </c>
      <c r="U32" s="20">
        <v>0</v>
      </c>
      <c r="V32" s="41">
        <f aca="true" t="shared" si="3" ref="V32:W44">(D32+F32+H32+J32+L32+N32+P32+R32+T32)</f>
        <v>38</v>
      </c>
      <c r="W32" s="41">
        <f t="shared" si="3"/>
        <v>25</v>
      </c>
      <c r="X32" s="63"/>
      <c r="Y32" s="63"/>
      <c r="Z32" s="42"/>
      <c r="AA32" s="122"/>
      <c r="AB32" s="29"/>
      <c r="AC32" s="50">
        <f aca="true" t="shared" si="4" ref="AC32:AC44">(W32/V32)</f>
        <v>0.6578947368421053</v>
      </c>
    </row>
    <row r="33" spans="1:29" ht="15">
      <c r="A33" s="121"/>
      <c r="B33" s="27"/>
      <c r="C33" s="25" t="s">
        <v>16</v>
      </c>
      <c r="D33" s="12">
        <f t="shared" si="2"/>
        <v>140</v>
      </c>
      <c r="E33" s="12">
        <f t="shared" si="2"/>
        <v>78</v>
      </c>
      <c r="F33" s="13">
        <v>19</v>
      </c>
      <c r="G33" s="13">
        <v>3</v>
      </c>
      <c r="H33" s="13">
        <v>10</v>
      </c>
      <c r="I33" s="13">
        <v>4</v>
      </c>
      <c r="J33" s="13">
        <v>4</v>
      </c>
      <c r="K33" s="13">
        <v>3</v>
      </c>
      <c r="L33" s="13">
        <v>3</v>
      </c>
      <c r="M33" s="13">
        <v>0</v>
      </c>
      <c r="N33" s="13">
        <v>3</v>
      </c>
      <c r="O33" s="13">
        <v>0</v>
      </c>
      <c r="P33" s="13">
        <v>3</v>
      </c>
      <c r="Q33" s="13">
        <v>1</v>
      </c>
      <c r="R33" s="13">
        <v>0</v>
      </c>
      <c r="S33" s="13">
        <v>0</v>
      </c>
      <c r="T33" s="13">
        <v>4</v>
      </c>
      <c r="U33" s="20">
        <v>1</v>
      </c>
      <c r="V33" s="51">
        <f t="shared" si="3"/>
        <v>186</v>
      </c>
      <c r="W33" s="41">
        <f t="shared" si="3"/>
        <v>90</v>
      </c>
      <c r="X33" s="63"/>
      <c r="Y33" s="63"/>
      <c r="Z33" s="42"/>
      <c r="AA33" s="122"/>
      <c r="AB33" s="29"/>
      <c r="AC33" s="50">
        <f t="shared" si="4"/>
        <v>0.4838709677419355</v>
      </c>
    </row>
    <row r="34" spans="1:29" ht="15">
      <c r="A34" s="121"/>
      <c r="B34" s="27"/>
      <c r="C34" s="25" t="s">
        <v>17</v>
      </c>
      <c r="D34" s="12">
        <f t="shared" si="2"/>
        <v>95</v>
      </c>
      <c r="E34" s="12">
        <f t="shared" si="2"/>
        <v>18</v>
      </c>
      <c r="F34" s="13">
        <v>2</v>
      </c>
      <c r="G34" s="13">
        <v>0</v>
      </c>
      <c r="H34" s="13">
        <v>13</v>
      </c>
      <c r="I34" s="13">
        <v>2</v>
      </c>
      <c r="J34" s="13">
        <v>2</v>
      </c>
      <c r="K34" s="13">
        <v>1</v>
      </c>
      <c r="L34" s="13">
        <v>2</v>
      </c>
      <c r="M34" s="13">
        <v>0</v>
      </c>
      <c r="N34" s="13">
        <v>7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1</v>
      </c>
      <c r="U34" s="20">
        <v>0</v>
      </c>
      <c r="V34" s="51">
        <f t="shared" si="3"/>
        <v>122</v>
      </c>
      <c r="W34" s="41">
        <f t="shared" si="3"/>
        <v>22</v>
      </c>
      <c r="X34" s="63"/>
      <c r="Y34" s="63"/>
      <c r="Z34" s="42"/>
      <c r="AA34" s="122"/>
      <c r="AB34" s="29"/>
      <c r="AC34" s="50">
        <f t="shared" si="4"/>
        <v>0.18032786885245902</v>
      </c>
    </row>
    <row r="35" spans="1:30" ht="15">
      <c r="A35" s="121"/>
      <c r="B35" s="27"/>
      <c r="C35" s="25" t="s">
        <v>18</v>
      </c>
      <c r="D35" s="12">
        <f t="shared" si="2"/>
        <v>53</v>
      </c>
      <c r="E35" s="12">
        <f t="shared" si="2"/>
        <v>44</v>
      </c>
      <c r="F35" s="13">
        <v>11</v>
      </c>
      <c r="G35" s="13">
        <v>10</v>
      </c>
      <c r="H35" s="13">
        <v>13</v>
      </c>
      <c r="I35" s="13">
        <v>11</v>
      </c>
      <c r="J35" s="13">
        <v>4</v>
      </c>
      <c r="K35" s="13">
        <v>3</v>
      </c>
      <c r="L35" s="13">
        <v>5</v>
      </c>
      <c r="M35" s="13">
        <v>4</v>
      </c>
      <c r="N35" s="13">
        <v>10</v>
      </c>
      <c r="O35" s="13">
        <v>9</v>
      </c>
      <c r="P35" s="13">
        <v>0</v>
      </c>
      <c r="Q35" s="13">
        <v>0</v>
      </c>
      <c r="R35" s="13">
        <v>1</v>
      </c>
      <c r="S35" s="13">
        <v>1</v>
      </c>
      <c r="T35" s="13">
        <v>3</v>
      </c>
      <c r="U35" s="20">
        <v>2</v>
      </c>
      <c r="V35" s="41">
        <f t="shared" si="3"/>
        <v>100</v>
      </c>
      <c r="W35" s="41">
        <f t="shared" si="3"/>
        <v>84</v>
      </c>
      <c r="X35" s="63"/>
      <c r="Y35" s="63"/>
      <c r="Z35" s="42"/>
      <c r="AA35" s="122"/>
      <c r="AB35" s="29"/>
      <c r="AC35" s="50">
        <f t="shared" si="4"/>
        <v>0.84</v>
      </c>
      <c r="AD35" s="28"/>
    </row>
    <row r="36" spans="1:30" ht="15">
      <c r="A36" s="121"/>
      <c r="B36" s="27"/>
      <c r="C36" s="82" t="s">
        <v>45</v>
      </c>
      <c r="D36" s="83">
        <f t="shared" si="2"/>
        <v>44</v>
      </c>
      <c r="E36" s="83">
        <f t="shared" si="2"/>
        <v>12</v>
      </c>
      <c r="F36" s="96">
        <v>1</v>
      </c>
      <c r="G36" s="96">
        <v>1</v>
      </c>
      <c r="H36" s="96">
        <v>13</v>
      </c>
      <c r="I36" s="96">
        <v>0</v>
      </c>
      <c r="J36" s="96">
        <v>4</v>
      </c>
      <c r="K36" s="96">
        <v>1</v>
      </c>
      <c r="L36" s="96">
        <v>0</v>
      </c>
      <c r="M36" s="96">
        <v>0</v>
      </c>
      <c r="N36" s="96">
        <v>2</v>
      </c>
      <c r="O36" s="96">
        <v>2</v>
      </c>
      <c r="P36" s="96">
        <v>1</v>
      </c>
      <c r="Q36" s="96">
        <v>1</v>
      </c>
      <c r="R36" s="96">
        <v>2</v>
      </c>
      <c r="S36" s="96">
        <v>1</v>
      </c>
      <c r="T36" s="96">
        <v>0</v>
      </c>
      <c r="U36" s="97">
        <v>0</v>
      </c>
      <c r="V36" s="85">
        <f t="shared" si="3"/>
        <v>67</v>
      </c>
      <c r="W36" s="85">
        <f t="shared" si="3"/>
        <v>18</v>
      </c>
      <c r="X36" s="63"/>
      <c r="Y36" s="63"/>
      <c r="Z36" s="42"/>
      <c r="AA36" s="122"/>
      <c r="AB36" s="29"/>
      <c r="AC36" s="50">
        <f t="shared" si="4"/>
        <v>0.26865671641791045</v>
      </c>
      <c r="AD36" s="28"/>
    </row>
    <row r="37" spans="1:30" ht="15">
      <c r="A37" s="121"/>
      <c r="B37" s="27"/>
      <c r="C37" s="25" t="s">
        <v>19</v>
      </c>
      <c r="D37" s="12">
        <f t="shared" si="2"/>
        <v>269</v>
      </c>
      <c r="E37" s="12">
        <f t="shared" si="2"/>
        <v>248</v>
      </c>
      <c r="F37" s="13">
        <v>35</v>
      </c>
      <c r="G37" s="13">
        <v>33</v>
      </c>
      <c r="H37" s="13">
        <v>41</v>
      </c>
      <c r="I37" s="13">
        <v>41</v>
      </c>
      <c r="J37" s="13">
        <v>4</v>
      </c>
      <c r="K37" s="13">
        <v>4</v>
      </c>
      <c r="L37" s="13">
        <v>13</v>
      </c>
      <c r="M37" s="13">
        <v>13</v>
      </c>
      <c r="N37" s="13">
        <v>25</v>
      </c>
      <c r="O37" s="13">
        <v>22</v>
      </c>
      <c r="P37" s="13">
        <v>4</v>
      </c>
      <c r="Q37" s="13">
        <v>3</v>
      </c>
      <c r="R37" s="13">
        <v>1</v>
      </c>
      <c r="S37" s="13">
        <v>1</v>
      </c>
      <c r="T37" s="13">
        <v>9</v>
      </c>
      <c r="U37" s="20">
        <v>9</v>
      </c>
      <c r="V37" s="41">
        <f t="shared" si="3"/>
        <v>401</v>
      </c>
      <c r="W37" s="52">
        <f t="shared" si="3"/>
        <v>374</v>
      </c>
      <c r="X37" s="63"/>
      <c r="Y37" s="63"/>
      <c r="Z37" s="42"/>
      <c r="AA37" s="122"/>
      <c r="AB37" s="29"/>
      <c r="AC37" s="50">
        <f t="shared" si="4"/>
        <v>0.9326683291770573</v>
      </c>
      <c r="AD37" s="30"/>
    </row>
    <row r="38" spans="1:29" ht="15">
      <c r="A38" s="121"/>
      <c r="B38" s="27"/>
      <c r="C38" s="25" t="s">
        <v>20</v>
      </c>
      <c r="D38" s="12">
        <f t="shared" si="2"/>
        <v>138</v>
      </c>
      <c r="E38" s="12">
        <f t="shared" si="2"/>
        <v>52</v>
      </c>
      <c r="F38" s="13">
        <v>10</v>
      </c>
      <c r="G38" s="13">
        <v>2</v>
      </c>
      <c r="H38" s="13">
        <v>13</v>
      </c>
      <c r="I38" s="13">
        <v>4</v>
      </c>
      <c r="J38" s="13">
        <v>4</v>
      </c>
      <c r="K38" s="13">
        <v>2</v>
      </c>
      <c r="L38" s="13">
        <v>5</v>
      </c>
      <c r="M38" s="13">
        <v>1</v>
      </c>
      <c r="N38" s="13">
        <v>3</v>
      </c>
      <c r="O38" s="13">
        <v>2</v>
      </c>
      <c r="P38" s="13">
        <v>1</v>
      </c>
      <c r="Q38" s="13">
        <v>1</v>
      </c>
      <c r="R38" s="13">
        <v>2</v>
      </c>
      <c r="S38" s="13">
        <v>2</v>
      </c>
      <c r="T38" s="13">
        <v>4</v>
      </c>
      <c r="U38" s="20">
        <v>1</v>
      </c>
      <c r="V38" s="41">
        <f t="shared" si="3"/>
        <v>180</v>
      </c>
      <c r="W38" s="41">
        <f t="shared" si="3"/>
        <v>67</v>
      </c>
      <c r="X38" s="63"/>
      <c r="Y38" s="63"/>
      <c r="Z38" s="42"/>
      <c r="AA38" s="122"/>
      <c r="AB38" s="29"/>
      <c r="AC38" s="50">
        <f t="shared" si="4"/>
        <v>0.37222222222222223</v>
      </c>
    </row>
    <row r="39" spans="1:29" ht="15">
      <c r="A39" s="121"/>
      <c r="B39" s="27"/>
      <c r="C39" s="25" t="s">
        <v>21</v>
      </c>
      <c r="D39" s="12">
        <f t="shared" si="2"/>
        <v>42</v>
      </c>
      <c r="E39" s="12">
        <f t="shared" si="2"/>
        <v>21</v>
      </c>
      <c r="F39" s="13">
        <v>3</v>
      </c>
      <c r="G39" s="13">
        <v>0</v>
      </c>
      <c r="H39" s="13">
        <v>3</v>
      </c>
      <c r="I39" s="13">
        <v>1</v>
      </c>
      <c r="J39" s="13">
        <v>1</v>
      </c>
      <c r="K39" s="13">
        <v>0</v>
      </c>
      <c r="L39" s="13">
        <v>1</v>
      </c>
      <c r="M39" s="13">
        <v>0</v>
      </c>
      <c r="N39" s="13">
        <v>1</v>
      </c>
      <c r="O39" s="13">
        <v>1</v>
      </c>
      <c r="P39" s="13">
        <v>2</v>
      </c>
      <c r="Q39" s="13">
        <v>0</v>
      </c>
      <c r="R39" s="13">
        <v>0</v>
      </c>
      <c r="S39" s="13">
        <v>0</v>
      </c>
      <c r="T39" s="13">
        <v>4</v>
      </c>
      <c r="U39" s="20">
        <v>3</v>
      </c>
      <c r="V39" s="52">
        <f t="shared" si="3"/>
        <v>57</v>
      </c>
      <c r="W39" s="52">
        <f t="shared" si="3"/>
        <v>26</v>
      </c>
      <c r="X39" s="63"/>
      <c r="Y39" s="63"/>
      <c r="Z39" s="42"/>
      <c r="AA39" s="122"/>
      <c r="AB39" s="29"/>
      <c r="AC39" s="50">
        <f t="shared" si="4"/>
        <v>0.45614035087719296</v>
      </c>
    </row>
    <row r="40" spans="1:29" ht="15">
      <c r="A40" s="121"/>
      <c r="B40" s="27"/>
      <c r="C40" s="25" t="s">
        <v>22</v>
      </c>
      <c r="D40" s="12">
        <f t="shared" si="2"/>
        <v>121</v>
      </c>
      <c r="E40" s="12">
        <f t="shared" si="2"/>
        <v>25</v>
      </c>
      <c r="F40" s="13">
        <v>14</v>
      </c>
      <c r="G40" s="13">
        <v>1</v>
      </c>
      <c r="H40" s="13">
        <v>20</v>
      </c>
      <c r="I40" s="13">
        <v>3</v>
      </c>
      <c r="J40" s="13">
        <v>9</v>
      </c>
      <c r="K40" s="13">
        <v>0</v>
      </c>
      <c r="L40" s="13">
        <v>1</v>
      </c>
      <c r="M40" s="13">
        <v>0</v>
      </c>
      <c r="N40" s="13">
        <v>2</v>
      </c>
      <c r="O40" s="13">
        <v>0</v>
      </c>
      <c r="P40" s="13">
        <v>2</v>
      </c>
      <c r="Q40" s="13">
        <v>2</v>
      </c>
      <c r="R40" s="13">
        <v>0</v>
      </c>
      <c r="S40" s="13">
        <v>0</v>
      </c>
      <c r="T40" s="13">
        <v>3</v>
      </c>
      <c r="U40" s="20">
        <v>0</v>
      </c>
      <c r="V40" s="52">
        <f t="shared" si="3"/>
        <v>172</v>
      </c>
      <c r="W40" s="52">
        <f t="shared" si="3"/>
        <v>31</v>
      </c>
      <c r="X40" s="63"/>
      <c r="Y40" s="63"/>
      <c r="Z40" s="42"/>
      <c r="AA40" s="122"/>
      <c r="AB40" s="29"/>
      <c r="AC40" s="50">
        <f t="shared" si="4"/>
        <v>0.18023255813953487</v>
      </c>
    </row>
    <row r="41" spans="1:29" ht="15">
      <c r="A41" s="121"/>
      <c r="B41" s="27"/>
      <c r="C41" s="25" t="s">
        <v>23</v>
      </c>
      <c r="D41" s="12">
        <f t="shared" si="2"/>
        <v>70</v>
      </c>
      <c r="E41" s="12">
        <f t="shared" si="2"/>
        <v>0</v>
      </c>
      <c r="F41" s="13">
        <v>0</v>
      </c>
      <c r="G41" s="13">
        <v>0</v>
      </c>
      <c r="H41" s="13">
        <v>3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3"/>
        <v>74</v>
      </c>
      <c r="W41" s="41">
        <f t="shared" si="3"/>
        <v>1</v>
      </c>
      <c r="X41" s="63"/>
      <c r="Y41" s="63"/>
      <c r="Z41" s="42"/>
      <c r="AA41" s="122"/>
      <c r="AB41" s="29"/>
      <c r="AC41" s="50">
        <f t="shared" si="4"/>
        <v>0.013513513513513514</v>
      </c>
    </row>
    <row r="42" spans="1:29" ht="15">
      <c r="A42" s="121"/>
      <c r="B42" s="27"/>
      <c r="C42" s="25" t="s">
        <v>24</v>
      </c>
      <c r="D42" s="12">
        <f t="shared" si="2"/>
        <v>3</v>
      </c>
      <c r="E42" s="12">
        <f t="shared" si="2"/>
        <v>0</v>
      </c>
      <c r="F42" s="13">
        <v>1</v>
      </c>
      <c r="G42" s="13">
        <v>0</v>
      </c>
      <c r="H42" s="13">
        <v>6</v>
      </c>
      <c r="I42" s="13">
        <v>3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3"/>
        <v>11</v>
      </c>
      <c r="W42" s="41">
        <f t="shared" si="3"/>
        <v>3</v>
      </c>
      <c r="X42" s="63"/>
      <c r="Y42" s="63"/>
      <c r="Z42" s="42"/>
      <c r="AA42" s="122"/>
      <c r="AB42" s="29"/>
      <c r="AC42" s="50">
        <f t="shared" si="4"/>
        <v>0.2727272727272727</v>
      </c>
    </row>
    <row r="43" spans="1:29" ht="15">
      <c r="A43" s="121"/>
      <c r="B43" s="27"/>
      <c r="C43" s="25" t="s">
        <v>25</v>
      </c>
      <c r="D43" s="12">
        <f t="shared" si="2"/>
        <v>188</v>
      </c>
      <c r="E43" s="12">
        <f t="shared" si="2"/>
        <v>19</v>
      </c>
      <c r="F43" s="13">
        <v>18</v>
      </c>
      <c r="G43" s="13">
        <v>2</v>
      </c>
      <c r="H43" s="13">
        <v>9</v>
      </c>
      <c r="I43" s="13">
        <v>6</v>
      </c>
      <c r="J43" s="13">
        <v>3</v>
      </c>
      <c r="K43" s="13">
        <v>2</v>
      </c>
      <c r="L43" s="13">
        <v>2</v>
      </c>
      <c r="M43" s="13">
        <v>0</v>
      </c>
      <c r="N43" s="13">
        <v>6</v>
      </c>
      <c r="O43" s="13">
        <v>1</v>
      </c>
      <c r="P43" s="13">
        <v>4</v>
      </c>
      <c r="Q43" s="13">
        <v>1</v>
      </c>
      <c r="R43" s="13">
        <v>0</v>
      </c>
      <c r="S43" s="13">
        <v>0</v>
      </c>
      <c r="T43" s="13">
        <v>11</v>
      </c>
      <c r="U43" s="20">
        <v>5</v>
      </c>
      <c r="V43" s="41">
        <f t="shared" si="3"/>
        <v>241</v>
      </c>
      <c r="W43" s="41">
        <f t="shared" si="3"/>
        <v>36</v>
      </c>
      <c r="X43" s="63"/>
      <c r="Y43" s="63"/>
      <c r="Z43" s="42"/>
      <c r="AA43" s="122"/>
      <c r="AB43" s="29"/>
      <c r="AC43" s="50">
        <f t="shared" si="4"/>
        <v>0.14937759336099585</v>
      </c>
    </row>
    <row r="44" spans="1:29" ht="15.75" thickBot="1">
      <c r="A44" s="121"/>
      <c r="B44" s="27"/>
      <c r="C44" s="26" t="s">
        <v>26</v>
      </c>
      <c r="D44" s="12">
        <f t="shared" si="2"/>
        <v>18</v>
      </c>
      <c r="E44" s="12">
        <f t="shared" si="2"/>
        <v>1</v>
      </c>
      <c r="F44" s="15">
        <v>5</v>
      </c>
      <c r="G44" s="15">
        <v>1</v>
      </c>
      <c r="H44" s="13">
        <v>5</v>
      </c>
      <c r="I44" s="13">
        <v>4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21">
        <v>0</v>
      </c>
      <c r="V44" s="41">
        <f t="shared" si="3"/>
        <v>28</v>
      </c>
      <c r="W44" s="41">
        <f t="shared" si="3"/>
        <v>6</v>
      </c>
      <c r="X44" s="63"/>
      <c r="Y44" s="63"/>
      <c r="Z44" s="42"/>
      <c r="AA44" s="122"/>
      <c r="AB44" s="29"/>
      <c r="AC44" s="50">
        <f t="shared" si="4"/>
        <v>0.21428571428571427</v>
      </c>
    </row>
    <row r="45" spans="1:29" ht="15.75" thickBot="1">
      <c r="A45" s="121"/>
      <c r="B45" s="27"/>
      <c r="C45" s="34" t="s">
        <v>27</v>
      </c>
      <c r="D45" s="92">
        <f>+(D25+F25+H25+J25+L25+N25+P25+R25+T25+V25)</f>
        <v>1242</v>
      </c>
      <c r="E45" s="35">
        <f>+(E25+G25+I25+K25+M25+O25+Q25+S25+U25+W25)</f>
        <v>542</v>
      </c>
      <c r="F45" s="92">
        <f>SUM(F31:F44)</f>
        <v>128</v>
      </c>
      <c r="G45" s="92">
        <f aca="true" t="shared" si="5" ref="G45:Q45">SUM(G31:G44)</f>
        <v>56</v>
      </c>
      <c r="H45" s="92">
        <f t="shared" si="5"/>
        <v>152</v>
      </c>
      <c r="I45" s="92">
        <f t="shared" si="5"/>
        <v>82</v>
      </c>
      <c r="J45" s="92">
        <f t="shared" si="5"/>
        <v>40</v>
      </c>
      <c r="K45" s="92">
        <f t="shared" si="5"/>
        <v>18</v>
      </c>
      <c r="L45" s="92">
        <f t="shared" si="5"/>
        <v>34</v>
      </c>
      <c r="M45" s="92">
        <f t="shared" si="5"/>
        <v>18</v>
      </c>
      <c r="N45" s="92">
        <f t="shared" si="5"/>
        <v>77</v>
      </c>
      <c r="O45" s="92">
        <f t="shared" si="5"/>
        <v>42</v>
      </c>
      <c r="P45" s="92">
        <f t="shared" si="5"/>
        <v>24</v>
      </c>
      <c r="Q45" s="92">
        <f t="shared" si="5"/>
        <v>11</v>
      </c>
      <c r="R45" s="92">
        <f>SUM(R31:R44)</f>
        <v>6</v>
      </c>
      <c r="S45" s="92">
        <f>SUM(S31:S44)</f>
        <v>5</v>
      </c>
      <c r="T45" s="92">
        <f>SUM(T31:T44)</f>
        <v>40</v>
      </c>
      <c r="U45" s="43">
        <f>SUM(U31:U44)</f>
        <v>21</v>
      </c>
      <c r="V45" s="92">
        <f>+(D25+F25+H25+J25+L25+N25+P25+R25+T25+V25+F45+H45+J45+L45+N45+P45+R45+T45)</f>
        <v>1743</v>
      </c>
      <c r="W45" s="35">
        <f>+(E25+G25+I25+K25+M25+O25+Q25+S25+U25+W25+G45+I45+K45+M45+O45+Q45+S45+U45)</f>
        <v>795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0.4363929146537842</v>
      </c>
      <c r="E46" s="101"/>
      <c r="F46" s="100">
        <f>+(G45/F45)</f>
        <v>0.4375</v>
      </c>
      <c r="G46" s="101"/>
      <c r="H46" s="100">
        <f>+(I45/H45)</f>
        <v>0.5394736842105263</v>
      </c>
      <c r="I46" s="101"/>
      <c r="J46" s="100">
        <f>+(K45/J45)</f>
        <v>0.45</v>
      </c>
      <c r="K46" s="101"/>
      <c r="L46" s="100">
        <f>+(M45/L45)</f>
        <v>0.5294117647058824</v>
      </c>
      <c r="M46" s="101"/>
      <c r="N46" s="100">
        <f>+(O45/N45)</f>
        <v>0.5454545454545454</v>
      </c>
      <c r="O46" s="101"/>
      <c r="P46" s="100">
        <f>+(Q45/P45)</f>
        <v>0.4583333333333333</v>
      </c>
      <c r="Q46" s="101"/>
      <c r="R46" s="100">
        <f>+(S45/R45)</f>
        <v>0.8333333333333334</v>
      </c>
      <c r="S46" s="101"/>
      <c r="T46" s="100">
        <f>+(U45/T45)</f>
        <v>0.525</v>
      </c>
      <c r="U46" s="101"/>
      <c r="V46" s="100">
        <f>+(W45/V45)</f>
        <v>0.45611015490533563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V49"/>
  <sheetViews>
    <sheetView tabSelected="1" zoomScale="86" zoomScaleNormal="86" zoomScalePageLayoutView="0" workbookViewId="0" topLeftCell="A1">
      <selection activeCell="D2" sqref="D2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79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2" ht="15">
      <c r="B8" s="122"/>
      <c r="Q8" s="131"/>
      <c r="S8" s="5" t="s">
        <v>14</v>
      </c>
      <c r="T8" s="41">
        <v>66</v>
      </c>
      <c r="U8">
        <v>12</v>
      </c>
      <c r="V8" s="95"/>
    </row>
    <row r="9" spans="2:22" ht="15">
      <c r="B9" s="122"/>
      <c r="Q9" s="131"/>
      <c r="S9" s="6" t="s">
        <v>15</v>
      </c>
      <c r="T9" s="41">
        <v>38</v>
      </c>
      <c r="U9">
        <v>25</v>
      </c>
      <c r="V9" s="95"/>
    </row>
    <row r="10" spans="2:22" ht="15">
      <c r="B10" s="122"/>
      <c r="Q10" s="131"/>
      <c r="S10" s="6" t="s">
        <v>16</v>
      </c>
      <c r="T10" s="41">
        <v>186</v>
      </c>
      <c r="U10">
        <v>90</v>
      </c>
      <c r="V10" s="95"/>
    </row>
    <row r="11" spans="2:22" ht="15">
      <c r="B11" s="122"/>
      <c r="Q11" s="131"/>
      <c r="S11" s="6" t="s">
        <v>17</v>
      </c>
      <c r="T11" s="41">
        <v>122</v>
      </c>
      <c r="U11">
        <v>22</v>
      </c>
      <c r="V11" s="95"/>
    </row>
    <row r="12" spans="2:22" ht="15">
      <c r="B12" s="122"/>
      <c r="Q12" s="131"/>
      <c r="S12" s="6" t="s">
        <v>47</v>
      </c>
      <c r="T12" s="41">
        <v>100</v>
      </c>
      <c r="U12">
        <v>84</v>
      </c>
      <c r="V12" s="95"/>
    </row>
    <row r="13" spans="2:22" ht="15">
      <c r="B13" s="122"/>
      <c r="Q13" s="131"/>
      <c r="S13" s="7" t="s">
        <v>45</v>
      </c>
      <c r="T13" s="41">
        <v>66</v>
      </c>
      <c r="U13">
        <v>18</v>
      </c>
      <c r="V13" s="95"/>
    </row>
    <row r="14" spans="2:22" ht="15">
      <c r="B14" s="122"/>
      <c r="Q14" s="131"/>
      <c r="S14" s="6" t="s">
        <v>46</v>
      </c>
      <c r="T14" s="41">
        <v>401</v>
      </c>
      <c r="U14">
        <v>374</v>
      </c>
      <c r="V14" s="95"/>
    </row>
    <row r="15" spans="2:22" ht="15">
      <c r="B15" s="122"/>
      <c r="Q15" s="131"/>
      <c r="S15" s="6" t="s">
        <v>20</v>
      </c>
      <c r="T15" s="41">
        <v>180</v>
      </c>
      <c r="U15">
        <v>67</v>
      </c>
      <c r="V15" s="95"/>
    </row>
    <row r="16" spans="2:22" ht="15">
      <c r="B16" s="122"/>
      <c r="Q16" s="131"/>
      <c r="S16" s="6" t="s">
        <v>21</v>
      </c>
      <c r="T16" s="41">
        <v>57</v>
      </c>
      <c r="U16">
        <v>26</v>
      </c>
      <c r="V16" s="95"/>
    </row>
    <row r="17" spans="2:22" ht="15">
      <c r="B17" s="122"/>
      <c r="Q17" s="131"/>
      <c r="S17" s="6" t="s">
        <v>48</v>
      </c>
      <c r="T17" s="41">
        <v>172</v>
      </c>
      <c r="U17">
        <v>31</v>
      </c>
      <c r="V17" s="95"/>
    </row>
    <row r="18" spans="2:22" ht="15">
      <c r="B18" s="122"/>
      <c r="Q18" s="131"/>
      <c r="S18" s="6" t="s">
        <v>23</v>
      </c>
      <c r="T18" s="41">
        <v>74</v>
      </c>
      <c r="U18">
        <v>1</v>
      </c>
      <c r="V18" s="95"/>
    </row>
    <row r="19" spans="2:22" ht="15">
      <c r="B19" s="122"/>
      <c r="Q19" s="131"/>
      <c r="S19" s="6" t="s">
        <v>49</v>
      </c>
      <c r="T19" s="41">
        <v>11</v>
      </c>
      <c r="U19">
        <v>3</v>
      </c>
      <c r="V19" s="95"/>
    </row>
    <row r="20" spans="2:22" ht="15">
      <c r="B20" s="122"/>
      <c r="Q20" s="131"/>
      <c r="S20" s="6" t="s">
        <v>25</v>
      </c>
      <c r="T20" s="41">
        <v>241</v>
      </c>
      <c r="U20">
        <v>36</v>
      </c>
      <c r="V20" s="95"/>
    </row>
    <row r="21" spans="2:22" ht="15">
      <c r="B21" s="122"/>
      <c r="Q21" s="131"/>
      <c r="S21" s="8" t="s">
        <v>50</v>
      </c>
      <c r="T21" s="41">
        <v>28</v>
      </c>
      <c r="U21">
        <v>6</v>
      </c>
      <c r="V21" s="95"/>
    </row>
    <row r="22" spans="2:21" ht="12.75">
      <c r="B22" s="122"/>
      <c r="Q22" s="131"/>
      <c r="S22" s="4"/>
      <c r="T22" s="10">
        <f>SUM(T8:T21)</f>
        <v>1742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T9" sqref="T9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58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1" ht="15">
      <c r="B8" s="122"/>
      <c r="Q8" s="131"/>
      <c r="S8" s="5" t="s">
        <v>14</v>
      </c>
      <c r="T8" s="41">
        <v>52</v>
      </c>
      <c r="U8">
        <v>10</v>
      </c>
    </row>
    <row r="9" spans="2:21" ht="15">
      <c r="B9" s="122"/>
      <c r="Q9" s="131"/>
      <c r="S9" s="6" t="s">
        <v>15</v>
      </c>
      <c r="T9" s="41">
        <v>55</v>
      </c>
      <c r="U9">
        <v>31</v>
      </c>
    </row>
    <row r="10" spans="2:21" ht="15">
      <c r="B10" s="122"/>
      <c r="Q10" s="131"/>
      <c r="S10" s="6" t="s">
        <v>16</v>
      </c>
      <c r="T10" s="41">
        <v>142</v>
      </c>
      <c r="U10">
        <v>67</v>
      </c>
    </row>
    <row r="11" spans="2:21" ht="15">
      <c r="B11" s="122"/>
      <c r="Q11" s="131"/>
      <c r="S11" s="6" t="s">
        <v>17</v>
      </c>
      <c r="T11" s="41">
        <v>75</v>
      </c>
      <c r="U11">
        <v>16</v>
      </c>
    </row>
    <row r="12" spans="2:21" ht="15">
      <c r="B12" s="122"/>
      <c r="Q12" s="131"/>
      <c r="S12" s="6" t="s">
        <v>47</v>
      </c>
      <c r="T12" s="41">
        <v>73</v>
      </c>
      <c r="U12">
        <v>64</v>
      </c>
    </row>
    <row r="13" spans="2:21" ht="15">
      <c r="B13" s="122"/>
      <c r="Q13" s="131"/>
      <c r="S13" s="7" t="s">
        <v>45</v>
      </c>
      <c r="T13" s="41">
        <v>44</v>
      </c>
      <c r="U13">
        <v>15</v>
      </c>
    </row>
    <row r="14" spans="2:21" ht="15">
      <c r="B14" s="122"/>
      <c r="Q14" s="131"/>
      <c r="S14" s="6" t="s">
        <v>46</v>
      </c>
      <c r="T14" s="41">
        <v>274</v>
      </c>
      <c r="U14">
        <v>251</v>
      </c>
    </row>
    <row r="15" spans="2:21" ht="15">
      <c r="B15" s="122"/>
      <c r="Q15" s="131"/>
      <c r="S15" s="6" t="s">
        <v>20</v>
      </c>
      <c r="T15" s="41">
        <v>163</v>
      </c>
      <c r="U15">
        <v>62</v>
      </c>
    </row>
    <row r="16" spans="2:21" ht="15">
      <c r="B16" s="122"/>
      <c r="Q16" s="131"/>
      <c r="S16" s="6" t="s">
        <v>21</v>
      </c>
      <c r="T16" s="41">
        <v>64</v>
      </c>
      <c r="U16">
        <v>34</v>
      </c>
    </row>
    <row r="17" spans="2:21" ht="15">
      <c r="B17" s="122"/>
      <c r="Q17" s="131"/>
      <c r="S17" s="6" t="s">
        <v>48</v>
      </c>
      <c r="T17" s="41">
        <v>141</v>
      </c>
      <c r="U17">
        <v>37</v>
      </c>
    </row>
    <row r="18" spans="2:21" ht="15">
      <c r="B18" s="122"/>
      <c r="Q18" s="131"/>
      <c r="S18" s="6" t="s">
        <v>23</v>
      </c>
      <c r="T18" s="41">
        <v>79</v>
      </c>
      <c r="U18">
        <v>5</v>
      </c>
    </row>
    <row r="19" spans="2:21" ht="15">
      <c r="B19" s="122"/>
      <c r="Q19" s="131"/>
      <c r="S19" s="6" t="s">
        <v>49</v>
      </c>
      <c r="T19" s="41">
        <v>11</v>
      </c>
      <c r="U19">
        <v>3</v>
      </c>
    </row>
    <row r="20" spans="2:21" ht="15">
      <c r="B20" s="122"/>
      <c r="Q20" s="131"/>
      <c r="S20" s="6" t="s">
        <v>25</v>
      </c>
      <c r="T20" s="41">
        <v>228</v>
      </c>
      <c r="U20">
        <v>16</v>
      </c>
    </row>
    <row r="21" spans="2:21" ht="15">
      <c r="B21" s="122"/>
      <c r="Q21" s="131"/>
      <c r="S21" s="8" t="s">
        <v>50</v>
      </c>
      <c r="T21" s="41">
        <v>31</v>
      </c>
      <c r="U21">
        <v>5</v>
      </c>
    </row>
    <row r="22" spans="2:21" ht="12.75">
      <c r="B22" s="122"/>
      <c r="Q22" s="131"/>
      <c r="S22" s="4"/>
      <c r="T22" s="10"/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3"/>
  <sheetViews>
    <sheetView zoomScale="90" zoomScaleNormal="90" zoomScalePageLayoutView="0" workbookViewId="0" topLeftCell="C1">
      <selection activeCell="C16" sqref="C16:Y16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59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19" t="s">
        <v>8</v>
      </c>
      <c r="M9" s="120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55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0</v>
      </c>
      <c r="G11" s="11">
        <v>0</v>
      </c>
      <c r="H11" s="11">
        <v>2</v>
      </c>
      <c r="I11" s="11">
        <v>1</v>
      </c>
      <c r="J11" s="11">
        <v>2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1">
        <v>13</v>
      </c>
      <c r="Q11" s="11">
        <v>0</v>
      </c>
      <c r="R11" s="11">
        <v>4</v>
      </c>
      <c r="S11" s="11">
        <v>1</v>
      </c>
      <c r="T11" s="11">
        <v>3</v>
      </c>
      <c r="U11" s="11">
        <v>2</v>
      </c>
      <c r="V11" s="11">
        <v>3</v>
      </c>
      <c r="W11" s="11">
        <v>0</v>
      </c>
      <c r="X11" s="12">
        <f>(D11+F11+H11+J11+L11+N11+P11+R11+T11+V11)</f>
        <v>28</v>
      </c>
      <c r="Y11" s="12">
        <f>(E11+G11+I11+K11+M11+O11+Q11+S11+U11+W11)</f>
        <v>4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6</v>
      </c>
      <c r="E12" s="13">
        <v>1</v>
      </c>
      <c r="F12" s="13">
        <v>19</v>
      </c>
      <c r="G12" s="13">
        <v>13</v>
      </c>
      <c r="H12" s="13">
        <v>3</v>
      </c>
      <c r="I12" s="13">
        <v>2</v>
      </c>
      <c r="J12" s="13">
        <v>3</v>
      </c>
      <c r="K12" s="13">
        <v>3</v>
      </c>
      <c r="L12" s="13">
        <v>1</v>
      </c>
      <c r="M12" s="13">
        <v>0</v>
      </c>
      <c r="N12" s="13">
        <v>0</v>
      </c>
      <c r="O12" s="13">
        <v>0</v>
      </c>
      <c r="P12" s="13">
        <v>2</v>
      </c>
      <c r="Q12" s="13">
        <v>0</v>
      </c>
      <c r="R12" s="13">
        <v>2</v>
      </c>
      <c r="S12" s="13">
        <v>1</v>
      </c>
      <c r="T12" s="13">
        <v>1</v>
      </c>
      <c r="U12" s="13">
        <v>0</v>
      </c>
      <c r="V12" s="13">
        <v>0</v>
      </c>
      <c r="W12" s="13">
        <v>0</v>
      </c>
      <c r="X12" s="12">
        <f aca="true" t="shared" si="0" ref="X12:Y24">(D12+F12+H12+J12+L12+N12+P12+R12+T12+V12)</f>
        <v>37</v>
      </c>
      <c r="Y12" s="12">
        <f t="shared" si="0"/>
        <v>20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38</v>
      </c>
      <c r="E13" s="13">
        <v>18</v>
      </c>
      <c r="F13" s="13">
        <v>45</v>
      </c>
      <c r="G13" s="13">
        <v>21</v>
      </c>
      <c r="H13" s="13">
        <v>2</v>
      </c>
      <c r="I13" s="13">
        <v>0</v>
      </c>
      <c r="J13" s="13">
        <v>4</v>
      </c>
      <c r="K13" s="13">
        <v>2</v>
      </c>
      <c r="L13" s="13">
        <v>1</v>
      </c>
      <c r="M13" s="13">
        <v>1</v>
      </c>
      <c r="N13" s="13">
        <v>0</v>
      </c>
      <c r="O13" s="13">
        <v>0</v>
      </c>
      <c r="P13" s="13">
        <v>3</v>
      </c>
      <c r="Q13" s="13">
        <v>1</v>
      </c>
      <c r="R13" s="13">
        <v>9</v>
      </c>
      <c r="S13" s="13">
        <v>5</v>
      </c>
      <c r="T13" s="13">
        <v>2</v>
      </c>
      <c r="U13" s="13">
        <v>2</v>
      </c>
      <c r="V13" s="13">
        <v>0</v>
      </c>
      <c r="W13" s="13">
        <v>0</v>
      </c>
      <c r="X13" s="12">
        <f t="shared" si="0"/>
        <v>104</v>
      </c>
      <c r="Y13" s="12">
        <f t="shared" si="0"/>
        <v>50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12</v>
      </c>
      <c r="E14" s="13">
        <v>2</v>
      </c>
      <c r="F14" s="13">
        <v>29</v>
      </c>
      <c r="G14" s="13">
        <v>9</v>
      </c>
      <c r="H14" s="13">
        <v>4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7</v>
      </c>
      <c r="Q14" s="13">
        <v>0</v>
      </c>
      <c r="R14" s="13">
        <v>4</v>
      </c>
      <c r="S14" s="13">
        <v>0</v>
      </c>
      <c r="T14" s="13">
        <v>1</v>
      </c>
      <c r="U14" s="13">
        <v>0</v>
      </c>
      <c r="V14" s="13">
        <v>1</v>
      </c>
      <c r="W14" s="13">
        <v>0</v>
      </c>
      <c r="X14" s="12">
        <f t="shared" si="0"/>
        <v>59</v>
      </c>
      <c r="Y14" s="12">
        <f t="shared" si="0"/>
        <v>12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2</v>
      </c>
      <c r="E15" s="13">
        <v>2</v>
      </c>
      <c r="F15" s="13">
        <v>10</v>
      </c>
      <c r="G15" s="13">
        <v>9</v>
      </c>
      <c r="H15" s="13">
        <v>6</v>
      </c>
      <c r="I15" s="13">
        <v>5</v>
      </c>
      <c r="J15" s="13">
        <v>4</v>
      </c>
      <c r="K15" s="13">
        <v>4</v>
      </c>
      <c r="L15" s="13">
        <v>6</v>
      </c>
      <c r="M15" s="13">
        <v>6</v>
      </c>
      <c r="N15" s="13">
        <v>0</v>
      </c>
      <c r="O15" s="13">
        <v>0</v>
      </c>
      <c r="P15" s="13">
        <v>5</v>
      </c>
      <c r="Q15" s="13">
        <v>4</v>
      </c>
      <c r="R15" s="13">
        <v>8</v>
      </c>
      <c r="S15" s="13">
        <v>6</v>
      </c>
      <c r="T15" s="13">
        <v>4</v>
      </c>
      <c r="U15" s="13">
        <v>3</v>
      </c>
      <c r="V15" s="13">
        <v>2</v>
      </c>
      <c r="W15" s="13">
        <v>2</v>
      </c>
      <c r="X15" s="12">
        <f t="shared" si="0"/>
        <v>47</v>
      </c>
      <c r="Y15" s="12">
        <f t="shared" si="0"/>
        <v>41</v>
      </c>
      <c r="Z15" s="2"/>
      <c r="AA15" s="122"/>
      <c r="AB15" s="29"/>
    </row>
    <row r="16" spans="1:28" ht="14.25">
      <c r="A16" s="121"/>
      <c r="B16" s="27"/>
      <c r="C16" s="25" t="s">
        <v>45</v>
      </c>
      <c r="D16" s="14">
        <v>7</v>
      </c>
      <c r="E16" s="13">
        <v>3</v>
      </c>
      <c r="F16" s="13">
        <v>6</v>
      </c>
      <c r="G16" s="13">
        <v>5</v>
      </c>
      <c r="H16" s="13">
        <v>4</v>
      </c>
      <c r="I16" s="13">
        <v>1</v>
      </c>
      <c r="J16" s="13">
        <v>5</v>
      </c>
      <c r="K16" s="13">
        <v>2</v>
      </c>
      <c r="L16" s="13">
        <v>5</v>
      </c>
      <c r="M16" s="13">
        <v>1</v>
      </c>
      <c r="N16" s="13">
        <v>0</v>
      </c>
      <c r="O16" s="13">
        <v>0</v>
      </c>
      <c r="P16" s="13">
        <v>1</v>
      </c>
      <c r="Q16" s="13">
        <v>1</v>
      </c>
      <c r="R16" s="13">
        <v>1</v>
      </c>
      <c r="S16" s="13">
        <v>0</v>
      </c>
      <c r="T16" s="13">
        <v>1</v>
      </c>
      <c r="U16" s="13">
        <v>0</v>
      </c>
      <c r="V16" s="13">
        <v>1</v>
      </c>
      <c r="W16" s="13">
        <v>0</v>
      </c>
      <c r="X16" s="12">
        <f t="shared" si="0"/>
        <v>31</v>
      </c>
      <c r="Y16" s="12">
        <f t="shared" si="0"/>
        <v>13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31</v>
      </c>
      <c r="E17" s="13">
        <v>27</v>
      </c>
      <c r="F17" s="13">
        <v>54</v>
      </c>
      <c r="G17" s="13">
        <v>52</v>
      </c>
      <c r="H17" s="13">
        <v>23</v>
      </c>
      <c r="I17" s="13">
        <v>22</v>
      </c>
      <c r="J17" s="13">
        <v>6</v>
      </c>
      <c r="K17" s="13">
        <v>5</v>
      </c>
      <c r="L17" s="13">
        <v>8</v>
      </c>
      <c r="M17" s="13">
        <v>5</v>
      </c>
      <c r="N17" s="13">
        <v>0</v>
      </c>
      <c r="O17" s="13">
        <v>0</v>
      </c>
      <c r="P17" s="13">
        <v>15</v>
      </c>
      <c r="Q17" s="13">
        <v>15</v>
      </c>
      <c r="R17" s="13">
        <v>25</v>
      </c>
      <c r="S17" s="13">
        <v>24</v>
      </c>
      <c r="T17" s="13">
        <v>3</v>
      </c>
      <c r="U17" s="13">
        <v>3</v>
      </c>
      <c r="V17" s="13">
        <v>3</v>
      </c>
      <c r="W17" s="13">
        <v>3</v>
      </c>
      <c r="X17" s="12">
        <f t="shared" si="0"/>
        <v>168</v>
      </c>
      <c r="Y17" s="12">
        <f t="shared" si="0"/>
        <v>156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35</v>
      </c>
      <c r="E18" s="13">
        <v>10</v>
      </c>
      <c r="F18" s="13">
        <v>39</v>
      </c>
      <c r="G18" s="13">
        <v>16</v>
      </c>
      <c r="H18" s="13">
        <v>3</v>
      </c>
      <c r="I18" s="13">
        <v>1</v>
      </c>
      <c r="J18" s="13">
        <v>7</v>
      </c>
      <c r="K18" s="13">
        <v>4</v>
      </c>
      <c r="L18" s="13">
        <v>11</v>
      </c>
      <c r="M18" s="13">
        <v>3</v>
      </c>
      <c r="N18" s="13">
        <v>4</v>
      </c>
      <c r="O18" s="13">
        <v>3</v>
      </c>
      <c r="P18" s="13">
        <v>5</v>
      </c>
      <c r="Q18" s="13">
        <v>3</v>
      </c>
      <c r="R18" s="13">
        <v>14</v>
      </c>
      <c r="S18" s="13">
        <v>2</v>
      </c>
      <c r="T18" s="13">
        <v>2</v>
      </c>
      <c r="U18" s="13">
        <v>2</v>
      </c>
      <c r="V18" s="13">
        <v>1</v>
      </c>
      <c r="W18" s="13">
        <v>1</v>
      </c>
      <c r="X18" s="12">
        <f t="shared" si="0"/>
        <v>121</v>
      </c>
      <c r="Y18" s="12">
        <f t="shared" si="0"/>
        <v>45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10</v>
      </c>
      <c r="E19" s="13">
        <v>6</v>
      </c>
      <c r="F19" s="13">
        <v>26</v>
      </c>
      <c r="G19" s="13">
        <v>18</v>
      </c>
      <c r="H19" s="13">
        <v>0</v>
      </c>
      <c r="I19" s="13">
        <v>0</v>
      </c>
      <c r="J19" s="13">
        <v>1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  <c r="P19" s="13">
        <v>4</v>
      </c>
      <c r="Q19" s="13">
        <v>1</v>
      </c>
      <c r="R19" s="13">
        <v>4</v>
      </c>
      <c r="S19" s="13">
        <v>3</v>
      </c>
      <c r="T19" s="13">
        <v>0</v>
      </c>
      <c r="U19" s="13">
        <v>0</v>
      </c>
      <c r="V19" s="13">
        <v>0</v>
      </c>
      <c r="W19" s="13">
        <v>0</v>
      </c>
      <c r="X19" s="12">
        <f t="shared" si="0"/>
        <v>45</v>
      </c>
      <c r="Y19" s="12">
        <f t="shared" si="0"/>
        <v>29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20</v>
      </c>
      <c r="E20" s="13">
        <v>6</v>
      </c>
      <c r="F20" s="13">
        <v>70</v>
      </c>
      <c r="G20" s="13">
        <v>22</v>
      </c>
      <c r="H20" s="13">
        <v>3</v>
      </c>
      <c r="I20" s="13">
        <v>0</v>
      </c>
      <c r="J20" s="13">
        <v>5</v>
      </c>
      <c r="K20" s="13">
        <v>2</v>
      </c>
      <c r="L20" s="13">
        <v>4</v>
      </c>
      <c r="M20" s="13">
        <v>2</v>
      </c>
      <c r="N20" s="13">
        <v>0</v>
      </c>
      <c r="O20" s="13">
        <v>0</v>
      </c>
      <c r="P20" s="13">
        <v>4</v>
      </c>
      <c r="Q20" s="13">
        <v>0</v>
      </c>
      <c r="R20" s="13">
        <v>5</v>
      </c>
      <c r="S20" s="13">
        <v>1</v>
      </c>
      <c r="T20" s="13">
        <v>1</v>
      </c>
      <c r="U20" s="13">
        <v>0</v>
      </c>
      <c r="V20" s="13">
        <v>3</v>
      </c>
      <c r="W20" s="13">
        <v>0</v>
      </c>
      <c r="X20" s="12">
        <f t="shared" si="0"/>
        <v>115</v>
      </c>
      <c r="Y20" s="12">
        <f t="shared" si="0"/>
        <v>33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33</v>
      </c>
      <c r="E21" s="13">
        <v>3</v>
      </c>
      <c r="F21" s="13">
        <v>29</v>
      </c>
      <c r="G21" s="13">
        <v>0</v>
      </c>
      <c r="H21" s="13">
        <v>2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2">
        <f t="shared" si="0"/>
        <v>66</v>
      </c>
      <c r="Y21" s="12">
        <f t="shared" si="0"/>
        <v>3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2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3</v>
      </c>
      <c r="Y22" s="12">
        <f t="shared" si="0"/>
        <v>1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68</v>
      </c>
      <c r="E23" s="13">
        <v>2</v>
      </c>
      <c r="F23" s="13">
        <v>83</v>
      </c>
      <c r="G23" s="13">
        <v>5</v>
      </c>
      <c r="H23" s="13">
        <v>3</v>
      </c>
      <c r="I23" s="13">
        <v>0</v>
      </c>
      <c r="J23" s="13">
        <v>6</v>
      </c>
      <c r="K23" s="13">
        <v>0</v>
      </c>
      <c r="L23" s="13">
        <v>3</v>
      </c>
      <c r="M23" s="13">
        <v>1</v>
      </c>
      <c r="N23" s="13">
        <v>0</v>
      </c>
      <c r="O23" s="13">
        <v>0</v>
      </c>
      <c r="P23" s="13">
        <v>8</v>
      </c>
      <c r="Q23" s="13">
        <v>2</v>
      </c>
      <c r="R23" s="13">
        <v>7</v>
      </c>
      <c r="S23" s="13">
        <v>1</v>
      </c>
      <c r="T23" s="13">
        <v>3</v>
      </c>
      <c r="U23" s="13">
        <v>1</v>
      </c>
      <c r="V23" s="13">
        <v>0</v>
      </c>
      <c r="W23" s="13">
        <v>0</v>
      </c>
      <c r="X23" s="12">
        <f t="shared" si="0"/>
        <v>181</v>
      </c>
      <c r="Y23" s="12">
        <f t="shared" si="0"/>
        <v>12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2</v>
      </c>
      <c r="E24" s="23">
        <v>1</v>
      </c>
      <c r="F24" s="23">
        <v>13</v>
      </c>
      <c r="G24" s="23">
        <v>1</v>
      </c>
      <c r="H24" s="23">
        <v>0</v>
      </c>
      <c r="I24" s="23">
        <v>0</v>
      </c>
      <c r="J24" s="13">
        <v>0</v>
      </c>
      <c r="K24" s="13">
        <v>0</v>
      </c>
      <c r="L24" s="23">
        <v>2</v>
      </c>
      <c r="M24" s="23">
        <v>1</v>
      </c>
      <c r="N24" s="23">
        <v>0</v>
      </c>
      <c r="O24" s="23">
        <v>0</v>
      </c>
      <c r="P24" s="23">
        <v>1</v>
      </c>
      <c r="Q24" s="23">
        <v>0</v>
      </c>
      <c r="R24" s="23">
        <v>4</v>
      </c>
      <c r="S24" s="23">
        <v>1</v>
      </c>
      <c r="T24" s="23">
        <v>1</v>
      </c>
      <c r="U24" s="23">
        <v>0</v>
      </c>
      <c r="V24" s="23">
        <v>2</v>
      </c>
      <c r="W24" s="23">
        <v>0</v>
      </c>
      <c r="X24" s="12">
        <f t="shared" si="0"/>
        <v>25</v>
      </c>
      <c r="Y24" s="12">
        <f t="shared" si="0"/>
        <v>4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264</v>
      </c>
      <c r="E25" s="53">
        <f>SUM(E11:E24)</f>
        <v>81</v>
      </c>
      <c r="F25" s="53">
        <f aca="true" t="shared" si="1" ref="F25:W25">SUM(F11:F24)</f>
        <v>424</v>
      </c>
      <c r="G25" s="53">
        <f t="shared" si="1"/>
        <v>171</v>
      </c>
      <c r="H25" s="53">
        <f t="shared" si="1"/>
        <v>55</v>
      </c>
      <c r="I25" s="53">
        <f t="shared" si="1"/>
        <v>33</v>
      </c>
      <c r="J25" s="53">
        <f t="shared" si="1"/>
        <v>44</v>
      </c>
      <c r="K25" s="53">
        <f t="shared" si="1"/>
        <v>23</v>
      </c>
      <c r="L25" s="53">
        <f t="shared" si="1"/>
        <v>41</v>
      </c>
      <c r="M25" s="53">
        <f t="shared" si="1"/>
        <v>20</v>
      </c>
      <c r="N25" s="53">
        <f t="shared" si="1"/>
        <v>5</v>
      </c>
      <c r="O25" s="53">
        <f t="shared" si="1"/>
        <v>3</v>
      </c>
      <c r="P25" s="53">
        <f t="shared" si="1"/>
        <v>68</v>
      </c>
      <c r="Q25" s="53">
        <f t="shared" si="1"/>
        <v>27</v>
      </c>
      <c r="R25" s="53">
        <f t="shared" si="1"/>
        <v>90</v>
      </c>
      <c r="S25" s="53">
        <f t="shared" si="1"/>
        <v>46</v>
      </c>
      <c r="T25" s="53">
        <f t="shared" si="1"/>
        <v>23</v>
      </c>
      <c r="U25" s="53">
        <f t="shared" si="1"/>
        <v>13</v>
      </c>
      <c r="V25" s="53">
        <f t="shared" si="1"/>
        <v>16</v>
      </c>
      <c r="W25" s="53">
        <f t="shared" si="1"/>
        <v>6</v>
      </c>
      <c r="X25" s="53">
        <f>+(D25+F25+H25+J25+L25+N25+P25+R25+T25+V25)</f>
        <v>1030</v>
      </c>
      <c r="Y25" s="35">
        <f>+(E25+G25+I25+K25+M25+O25+Q25+S25+U25+W25)</f>
        <v>423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0.3068181818181818</v>
      </c>
      <c r="E26" s="101"/>
      <c r="F26" s="100">
        <f>+(G25/F25)</f>
        <v>0.4033018867924528</v>
      </c>
      <c r="G26" s="101"/>
      <c r="H26" s="100">
        <f>+(I25/H25)</f>
        <v>0.6</v>
      </c>
      <c r="I26" s="101"/>
      <c r="J26" s="100">
        <f>+(K25/J25)</f>
        <v>0.5227272727272727</v>
      </c>
      <c r="K26" s="101"/>
      <c r="L26" s="100">
        <f>+(M25/L25)</f>
        <v>0.4878048780487805</v>
      </c>
      <c r="M26" s="101"/>
      <c r="N26" s="100">
        <f>+(O25/N25)</f>
        <v>0.6</v>
      </c>
      <c r="O26" s="101"/>
      <c r="P26" s="100">
        <f>+(Q25/P25)</f>
        <v>0.39705882352941174</v>
      </c>
      <c r="Q26" s="101"/>
      <c r="R26" s="100">
        <f>+(S25/R25)</f>
        <v>0.5111111111111111</v>
      </c>
      <c r="S26" s="101"/>
      <c r="T26" s="100">
        <f>+(U25/T25)</f>
        <v>0.5652173913043478</v>
      </c>
      <c r="U26" s="101"/>
      <c r="V26" s="100">
        <f>+(W25/V25)</f>
        <v>0.375</v>
      </c>
      <c r="W26" s="101"/>
      <c r="X26" s="100">
        <f>+(Y25/X25)</f>
        <v>0.41067961165048544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54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28</v>
      </c>
      <c r="E31" s="12">
        <f t="shared" si="2"/>
        <v>4</v>
      </c>
      <c r="F31" s="11">
        <v>5</v>
      </c>
      <c r="G31" s="11">
        <v>1</v>
      </c>
      <c r="H31" s="11">
        <v>1</v>
      </c>
      <c r="I31" s="11">
        <v>0</v>
      </c>
      <c r="J31" s="11">
        <v>1</v>
      </c>
      <c r="K31" s="11">
        <v>1</v>
      </c>
      <c r="L31" s="11">
        <v>4</v>
      </c>
      <c r="M31" s="11">
        <v>1</v>
      </c>
      <c r="N31" s="11">
        <v>10</v>
      </c>
      <c r="O31" s="11">
        <v>2</v>
      </c>
      <c r="P31" s="11">
        <v>1</v>
      </c>
      <c r="Q31" s="11">
        <v>1</v>
      </c>
      <c r="R31" s="11">
        <v>0</v>
      </c>
      <c r="S31" s="11">
        <v>0</v>
      </c>
      <c r="T31" s="11">
        <v>2</v>
      </c>
      <c r="U31" s="40">
        <v>0</v>
      </c>
      <c r="V31" s="41">
        <f aca="true" t="shared" si="3" ref="V31:W44">(D31+F31+H31+J31+L31+N31+P31+R31+T31)</f>
        <v>52</v>
      </c>
      <c r="W31" s="41">
        <f>(E31+G31+I31+K31+M31+O31+Q31+S31+U31)</f>
        <v>10</v>
      </c>
      <c r="X31" s="19"/>
      <c r="Y31" s="19"/>
      <c r="Z31" s="42"/>
      <c r="AA31" s="122"/>
      <c r="AB31" s="29"/>
      <c r="AC31" s="50">
        <f>(W31/V31)</f>
        <v>0.19230769230769232</v>
      </c>
    </row>
    <row r="32" spans="1:29" ht="15">
      <c r="A32" s="121"/>
      <c r="B32" s="27"/>
      <c r="C32" s="25" t="s">
        <v>15</v>
      </c>
      <c r="D32" s="12">
        <f t="shared" si="2"/>
        <v>37</v>
      </c>
      <c r="E32" s="12">
        <f t="shared" si="2"/>
        <v>20</v>
      </c>
      <c r="F32" s="13">
        <v>8</v>
      </c>
      <c r="G32" s="13">
        <v>5</v>
      </c>
      <c r="H32" s="13">
        <v>6</v>
      </c>
      <c r="I32" s="13">
        <v>3</v>
      </c>
      <c r="J32" s="13">
        <v>4</v>
      </c>
      <c r="K32" s="13">
        <v>3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20">
        <v>0</v>
      </c>
      <c r="V32" s="41">
        <f t="shared" si="3"/>
        <v>55</v>
      </c>
      <c r="W32" s="41">
        <f t="shared" si="3"/>
        <v>31</v>
      </c>
      <c r="X32" s="16"/>
      <c r="Y32" s="16"/>
      <c r="Z32" s="42"/>
      <c r="AA32" s="122"/>
      <c r="AB32" s="29"/>
      <c r="AC32" s="50">
        <f aca="true" t="shared" si="4" ref="AC32:AC44">(W32/V32)</f>
        <v>0.5636363636363636</v>
      </c>
    </row>
    <row r="33" spans="1:29" ht="15">
      <c r="A33" s="121"/>
      <c r="B33" s="27"/>
      <c r="C33" s="25" t="s">
        <v>16</v>
      </c>
      <c r="D33" s="12">
        <f t="shared" si="2"/>
        <v>104</v>
      </c>
      <c r="E33" s="12">
        <f t="shared" si="2"/>
        <v>50</v>
      </c>
      <c r="F33" s="13">
        <v>14</v>
      </c>
      <c r="G33" s="13">
        <v>6</v>
      </c>
      <c r="H33" s="13">
        <v>11</v>
      </c>
      <c r="I33" s="13">
        <v>6</v>
      </c>
      <c r="J33" s="13">
        <v>3</v>
      </c>
      <c r="K33" s="13">
        <v>1</v>
      </c>
      <c r="L33" s="13">
        <v>4</v>
      </c>
      <c r="M33" s="13">
        <v>0</v>
      </c>
      <c r="N33" s="13">
        <v>0</v>
      </c>
      <c r="O33" s="13">
        <v>0</v>
      </c>
      <c r="P33" s="13">
        <v>4</v>
      </c>
      <c r="Q33" s="13">
        <v>3</v>
      </c>
      <c r="R33" s="13">
        <v>0</v>
      </c>
      <c r="S33" s="13">
        <v>0</v>
      </c>
      <c r="T33" s="13">
        <v>2</v>
      </c>
      <c r="U33" s="20">
        <v>1</v>
      </c>
      <c r="V33" s="51">
        <f t="shared" si="3"/>
        <v>142</v>
      </c>
      <c r="W33" s="41">
        <f t="shared" si="3"/>
        <v>67</v>
      </c>
      <c r="X33" s="16"/>
      <c r="Y33" s="16"/>
      <c r="Z33" s="42"/>
      <c r="AA33" s="122"/>
      <c r="AB33" s="29"/>
      <c r="AC33" s="50">
        <f t="shared" si="4"/>
        <v>0.47183098591549294</v>
      </c>
    </row>
    <row r="34" spans="1:29" ht="15">
      <c r="A34" s="121"/>
      <c r="B34" s="27"/>
      <c r="C34" s="25" t="s">
        <v>17</v>
      </c>
      <c r="D34" s="12">
        <f t="shared" si="2"/>
        <v>59</v>
      </c>
      <c r="E34" s="12">
        <f t="shared" si="2"/>
        <v>12</v>
      </c>
      <c r="F34" s="13">
        <v>4</v>
      </c>
      <c r="G34" s="13">
        <v>1</v>
      </c>
      <c r="H34" s="13">
        <v>4</v>
      </c>
      <c r="I34" s="13">
        <v>2</v>
      </c>
      <c r="J34" s="13">
        <v>1</v>
      </c>
      <c r="K34" s="13">
        <v>0</v>
      </c>
      <c r="L34" s="13">
        <v>1</v>
      </c>
      <c r="M34" s="13">
        <v>0</v>
      </c>
      <c r="N34" s="13">
        <v>4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2</v>
      </c>
      <c r="U34" s="20">
        <v>1</v>
      </c>
      <c r="V34" s="51">
        <f t="shared" si="3"/>
        <v>75</v>
      </c>
      <c r="W34" s="41">
        <f t="shared" si="3"/>
        <v>16</v>
      </c>
      <c r="X34" s="16"/>
      <c r="Y34" s="16"/>
      <c r="Z34" s="42"/>
      <c r="AA34" s="122"/>
      <c r="AB34" s="29"/>
      <c r="AC34" s="50">
        <f t="shared" si="4"/>
        <v>0.21333333333333335</v>
      </c>
    </row>
    <row r="35" spans="1:30" ht="15">
      <c r="A35" s="121"/>
      <c r="B35" s="27"/>
      <c r="C35" s="25" t="s">
        <v>18</v>
      </c>
      <c r="D35" s="12">
        <f t="shared" si="2"/>
        <v>47</v>
      </c>
      <c r="E35" s="12">
        <f t="shared" si="2"/>
        <v>41</v>
      </c>
      <c r="F35" s="13">
        <v>11</v>
      </c>
      <c r="G35" s="13">
        <v>10</v>
      </c>
      <c r="H35" s="13">
        <v>6</v>
      </c>
      <c r="I35" s="13">
        <v>5</v>
      </c>
      <c r="J35" s="13">
        <v>1</v>
      </c>
      <c r="K35" s="13">
        <v>0</v>
      </c>
      <c r="L35" s="13">
        <v>2</v>
      </c>
      <c r="M35" s="13">
        <v>2</v>
      </c>
      <c r="N35" s="13">
        <v>4</v>
      </c>
      <c r="O35" s="13">
        <v>4</v>
      </c>
      <c r="P35" s="13">
        <v>0</v>
      </c>
      <c r="Q35" s="13">
        <v>0</v>
      </c>
      <c r="R35" s="13">
        <v>1</v>
      </c>
      <c r="S35" s="13">
        <v>1</v>
      </c>
      <c r="T35" s="13">
        <v>1</v>
      </c>
      <c r="U35" s="20">
        <v>1</v>
      </c>
      <c r="V35" s="41">
        <f t="shared" si="3"/>
        <v>73</v>
      </c>
      <c r="W35" s="41">
        <f t="shared" si="3"/>
        <v>64</v>
      </c>
      <c r="X35" s="19"/>
      <c r="Y35" s="19"/>
      <c r="Z35" s="42"/>
      <c r="AA35" s="122"/>
      <c r="AB35" s="29"/>
      <c r="AC35" s="50">
        <f t="shared" si="4"/>
        <v>0.8767123287671232</v>
      </c>
      <c r="AD35" s="28"/>
    </row>
    <row r="36" spans="1:30" ht="15">
      <c r="A36" s="121"/>
      <c r="B36" s="27"/>
      <c r="C36" s="82" t="s">
        <v>45</v>
      </c>
      <c r="D36" s="83">
        <f t="shared" si="2"/>
        <v>31</v>
      </c>
      <c r="E36" s="83">
        <f t="shared" si="2"/>
        <v>13</v>
      </c>
      <c r="F36" s="96">
        <v>2</v>
      </c>
      <c r="G36" s="96">
        <v>0</v>
      </c>
      <c r="H36" s="96">
        <v>9</v>
      </c>
      <c r="I36" s="96">
        <v>2</v>
      </c>
      <c r="J36" s="96">
        <v>3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7">
        <v>0</v>
      </c>
      <c r="V36" s="99">
        <f t="shared" si="3"/>
        <v>45</v>
      </c>
      <c r="W36" s="99">
        <f t="shared" si="3"/>
        <v>15</v>
      </c>
      <c r="X36" s="19"/>
      <c r="Y36" s="19"/>
      <c r="Z36" s="42"/>
      <c r="AA36" s="122"/>
      <c r="AB36" s="29"/>
      <c r="AC36" s="50">
        <f t="shared" si="4"/>
        <v>0.3333333333333333</v>
      </c>
      <c r="AD36" s="28"/>
    </row>
    <row r="37" spans="1:30" ht="15">
      <c r="A37" s="121"/>
      <c r="B37" s="27"/>
      <c r="C37" s="25" t="s">
        <v>19</v>
      </c>
      <c r="D37" s="12">
        <f t="shared" si="2"/>
        <v>168</v>
      </c>
      <c r="E37" s="12">
        <f t="shared" si="2"/>
        <v>156</v>
      </c>
      <c r="F37" s="13">
        <v>29</v>
      </c>
      <c r="G37" s="13">
        <v>27</v>
      </c>
      <c r="H37" s="13">
        <v>25</v>
      </c>
      <c r="I37" s="13">
        <v>22</v>
      </c>
      <c r="J37" s="13">
        <v>4</v>
      </c>
      <c r="K37" s="13">
        <v>3</v>
      </c>
      <c r="L37" s="13">
        <v>13</v>
      </c>
      <c r="M37" s="13">
        <v>13</v>
      </c>
      <c r="N37" s="13">
        <v>22</v>
      </c>
      <c r="O37" s="13">
        <v>18</v>
      </c>
      <c r="P37" s="13">
        <v>5</v>
      </c>
      <c r="Q37" s="13">
        <v>4</v>
      </c>
      <c r="R37" s="13">
        <v>0</v>
      </c>
      <c r="S37" s="13">
        <v>0</v>
      </c>
      <c r="T37" s="13">
        <v>8</v>
      </c>
      <c r="U37" s="20">
        <v>8</v>
      </c>
      <c r="V37" s="41">
        <f t="shared" si="3"/>
        <v>274</v>
      </c>
      <c r="W37" s="52">
        <f t="shared" si="3"/>
        <v>251</v>
      </c>
      <c r="X37" s="19"/>
      <c r="Y37" s="19"/>
      <c r="Z37" s="42"/>
      <c r="AA37" s="122"/>
      <c r="AB37" s="29"/>
      <c r="AC37" s="50">
        <f t="shared" si="4"/>
        <v>0.916058394160584</v>
      </c>
      <c r="AD37" s="30"/>
    </row>
    <row r="38" spans="1:29" ht="15">
      <c r="A38" s="121"/>
      <c r="B38" s="27"/>
      <c r="C38" s="25" t="s">
        <v>20</v>
      </c>
      <c r="D38" s="12">
        <f t="shared" si="2"/>
        <v>121</v>
      </c>
      <c r="E38" s="12">
        <f t="shared" si="2"/>
        <v>45</v>
      </c>
      <c r="F38" s="13">
        <v>7</v>
      </c>
      <c r="G38" s="13">
        <v>3</v>
      </c>
      <c r="H38" s="13">
        <v>17</v>
      </c>
      <c r="I38" s="13">
        <v>5</v>
      </c>
      <c r="J38" s="13">
        <v>4</v>
      </c>
      <c r="K38" s="13">
        <v>3</v>
      </c>
      <c r="L38" s="13">
        <v>1</v>
      </c>
      <c r="M38" s="13">
        <v>1</v>
      </c>
      <c r="N38" s="13">
        <v>4</v>
      </c>
      <c r="O38" s="13">
        <v>3</v>
      </c>
      <c r="P38" s="13">
        <v>2</v>
      </c>
      <c r="Q38" s="13">
        <v>1</v>
      </c>
      <c r="R38" s="13">
        <v>0</v>
      </c>
      <c r="S38" s="13">
        <v>0</v>
      </c>
      <c r="T38" s="13">
        <v>7</v>
      </c>
      <c r="U38" s="20">
        <v>1</v>
      </c>
      <c r="V38" s="41">
        <f t="shared" si="3"/>
        <v>163</v>
      </c>
      <c r="W38" s="41">
        <f t="shared" si="3"/>
        <v>62</v>
      </c>
      <c r="X38" s="19"/>
      <c r="Y38" s="19"/>
      <c r="Z38" s="42"/>
      <c r="AA38" s="122"/>
      <c r="AB38" s="29"/>
      <c r="AC38" s="50">
        <f t="shared" si="4"/>
        <v>0.3803680981595092</v>
      </c>
    </row>
    <row r="39" spans="1:29" ht="15">
      <c r="A39" s="121"/>
      <c r="B39" s="27"/>
      <c r="C39" s="25" t="s">
        <v>21</v>
      </c>
      <c r="D39" s="12">
        <f t="shared" si="2"/>
        <v>45</v>
      </c>
      <c r="E39" s="12">
        <f t="shared" si="2"/>
        <v>29</v>
      </c>
      <c r="F39" s="13">
        <v>7</v>
      </c>
      <c r="G39" s="13">
        <v>0</v>
      </c>
      <c r="H39" s="13">
        <v>9</v>
      </c>
      <c r="I39" s="13">
        <v>5</v>
      </c>
      <c r="J39" s="13">
        <v>1</v>
      </c>
      <c r="K39" s="13">
        <v>0</v>
      </c>
      <c r="L39" s="13">
        <v>1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20">
        <v>0</v>
      </c>
      <c r="V39" s="41">
        <f t="shared" si="3"/>
        <v>64</v>
      </c>
      <c r="W39" s="41">
        <f t="shared" si="3"/>
        <v>34</v>
      </c>
      <c r="X39" s="17"/>
      <c r="Y39" s="17"/>
      <c r="Z39" s="42"/>
      <c r="AA39" s="122"/>
      <c r="AB39" s="29"/>
      <c r="AC39" s="50">
        <f t="shared" si="4"/>
        <v>0.53125</v>
      </c>
    </row>
    <row r="40" spans="1:29" ht="15">
      <c r="A40" s="121"/>
      <c r="B40" s="27"/>
      <c r="C40" s="25" t="s">
        <v>22</v>
      </c>
      <c r="D40" s="12">
        <f t="shared" si="2"/>
        <v>115</v>
      </c>
      <c r="E40" s="12">
        <f t="shared" si="2"/>
        <v>33</v>
      </c>
      <c r="F40" s="13">
        <v>7</v>
      </c>
      <c r="G40" s="13">
        <v>0</v>
      </c>
      <c r="H40" s="13">
        <v>13</v>
      </c>
      <c r="I40" s="13">
        <v>4</v>
      </c>
      <c r="J40" s="13">
        <v>3</v>
      </c>
      <c r="K40" s="13">
        <v>0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2</v>
      </c>
      <c r="U40" s="20">
        <v>0</v>
      </c>
      <c r="V40" s="41">
        <f t="shared" si="3"/>
        <v>141</v>
      </c>
      <c r="W40" s="41">
        <f t="shared" si="3"/>
        <v>37</v>
      </c>
      <c r="X40" s="17"/>
      <c r="Y40" s="17"/>
      <c r="Z40" s="42"/>
      <c r="AA40" s="122"/>
      <c r="AB40" s="29"/>
      <c r="AC40" s="50">
        <f t="shared" si="4"/>
        <v>0.2624113475177305</v>
      </c>
    </row>
    <row r="41" spans="1:29" ht="15">
      <c r="A41" s="121"/>
      <c r="B41" s="27"/>
      <c r="C41" s="25" t="s">
        <v>23</v>
      </c>
      <c r="D41" s="12">
        <f t="shared" si="2"/>
        <v>66</v>
      </c>
      <c r="E41" s="12">
        <f t="shared" si="2"/>
        <v>3</v>
      </c>
      <c r="F41" s="13">
        <v>0</v>
      </c>
      <c r="G41" s="13">
        <v>0</v>
      </c>
      <c r="H41" s="13">
        <v>13</v>
      </c>
      <c r="I41" s="13">
        <v>2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20">
        <v>0</v>
      </c>
      <c r="V41" s="41">
        <f t="shared" si="3"/>
        <v>79</v>
      </c>
      <c r="W41" s="41">
        <f t="shared" si="3"/>
        <v>5</v>
      </c>
      <c r="X41" s="18"/>
      <c r="Y41" s="18"/>
      <c r="Z41" s="42"/>
      <c r="AA41" s="122"/>
      <c r="AB41" s="29"/>
      <c r="AC41" s="50">
        <f t="shared" si="4"/>
        <v>0.06329113924050633</v>
      </c>
    </row>
    <row r="42" spans="1:29" ht="15">
      <c r="A42" s="121"/>
      <c r="B42" s="27"/>
      <c r="C42" s="25" t="s">
        <v>24</v>
      </c>
      <c r="D42" s="12">
        <f t="shared" si="2"/>
        <v>3</v>
      </c>
      <c r="E42" s="12">
        <f t="shared" si="2"/>
        <v>1</v>
      </c>
      <c r="F42" s="13">
        <v>0</v>
      </c>
      <c r="G42" s="13">
        <v>0</v>
      </c>
      <c r="H42" s="13">
        <v>6</v>
      </c>
      <c r="I42" s="13">
        <v>2</v>
      </c>
      <c r="J42" s="13">
        <v>2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20">
        <v>0</v>
      </c>
      <c r="V42" s="41">
        <f t="shared" si="3"/>
        <v>11</v>
      </c>
      <c r="W42" s="41">
        <f t="shared" si="3"/>
        <v>3</v>
      </c>
      <c r="X42" s="19"/>
      <c r="Y42" s="19"/>
      <c r="Z42" s="42"/>
      <c r="AA42" s="122"/>
      <c r="AB42" s="29"/>
      <c r="AC42" s="50">
        <f t="shared" si="4"/>
        <v>0.2727272727272727</v>
      </c>
    </row>
    <row r="43" spans="1:29" ht="15">
      <c r="A43" s="121"/>
      <c r="B43" s="27"/>
      <c r="C43" s="25" t="s">
        <v>25</v>
      </c>
      <c r="D43" s="12">
        <f t="shared" si="2"/>
        <v>181</v>
      </c>
      <c r="E43" s="12">
        <f t="shared" si="2"/>
        <v>12</v>
      </c>
      <c r="F43" s="13">
        <v>13</v>
      </c>
      <c r="G43" s="13">
        <v>0</v>
      </c>
      <c r="H43" s="13">
        <v>6</v>
      </c>
      <c r="I43" s="13">
        <v>1</v>
      </c>
      <c r="J43" s="13">
        <v>0</v>
      </c>
      <c r="K43" s="13">
        <v>0</v>
      </c>
      <c r="L43" s="13">
        <v>3</v>
      </c>
      <c r="M43" s="13">
        <v>1</v>
      </c>
      <c r="N43" s="13">
        <v>10</v>
      </c>
      <c r="O43" s="13">
        <v>1</v>
      </c>
      <c r="P43" s="13">
        <v>5</v>
      </c>
      <c r="Q43" s="13">
        <v>1</v>
      </c>
      <c r="R43" s="13">
        <v>2</v>
      </c>
      <c r="S43" s="13">
        <v>0</v>
      </c>
      <c r="T43" s="13">
        <v>8</v>
      </c>
      <c r="U43" s="20">
        <v>0</v>
      </c>
      <c r="V43" s="41">
        <f t="shared" si="3"/>
        <v>228</v>
      </c>
      <c r="W43" s="41">
        <f t="shared" si="3"/>
        <v>16</v>
      </c>
      <c r="X43" s="19"/>
      <c r="Y43" s="19"/>
      <c r="Z43" s="42"/>
      <c r="AA43" s="122"/>
      <c r="AB43" s="29"/>
      <c r="AC43" s="50">
        <f t="shared" si="4"/>
        <v>0.07017543859649122</v>
      </c>
    </row>
    <row r="44" spans="1:29" ht="15.75" thickBot="1">
      <c r="A44" s="121"/>
      <c r="B44" s="27"/>
      <c r="C44" s="26" t="s">
        <v>26</v>
      </c>
      <c r="D44" s="12">
        <f t="shared" si="2"/>
        <v>25</v>
      </c>
      <c r="E44" s="12">
        <f t="shared" si="2"/>
        <v>4</v>
      </c>
      <c r="F44" s="15">
        <v>0</v>
      </c>
      <c r="G44" s="15">
        <v>0</v>
      </c>
      <c r="H44" s="13">
        <v>4</v>
      </c>
      <c r="I44" s="13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2</v>
      </c>
      <c r="U44" s="21">
        <v>0</v>
      </c>
      <c r="V44" s="41">
        <f t="shared" si="3"/>
        <v>31</v>
      </c>
      <c r="W44" s="41">
        <f t="shared" si="3"/>
        <v>5</v>
      </c>
      <c r="X44" s="19"/>
      <c r="Y44" s="19"/>
      <c r="Z44" s="42"/>
      <c r="AA44" s="122"/>
      <c r="AB44" s="29"/>
      <c r="AC44" s="50">
        <f t="shared" si="4"/>
        <v>0.16129032258064516</v>
      </c>
    </row>
    <row r="45" spans="1:29" ht="15.75" thickBot="1">
      <c r="A45" s="121"/>
      <c r="B45" s="27"/>
      <c r="C45" s="34" t="s">
        <v>27</v>
      </c>
      <c r="D45" s="53">
        <f>+(D25+F25+H25+J25+L25+N25+P25+R25+T25+V25)</f>
        <v>1030</v>
      </c>
      <c r="E45" s="35">
        <f>+(E25+G25+I25+K25+M25+O25+Q25+S25+U25+W25)</f>
        <v>423</v>
      </c>
      <c r="F45" s="53">
        <f>SUM(F31:F44)</f>
        <v>107</v>
      </c>
      <c r="G45" s="53">
        <f aca="true" t="shared" si="5" ref="G45:Q45">SUM(G31:G44)</f>
        <v>53</v>
      </c>
      <c r="H45" s="53">
        <f t="shared" si="5"/>
        <v>130</v>
      </c>
      <c r="I45" s="53">
        <f t="shared" si="5"/>
        <v>60</v>
      </c>
      <c r="J45" s="53">
        <f t="shared" si="5"/>
        <v>27</v>
      </c>
      <c r="K45" s="53">
        <f t="shared" si="5"/>
        <v>11</v>
      </c>
      <c r="L45" s="53">
        <f t="shared" si="5"/>
        <v>29</v>
      </c>
      <c r="M45" s="53">
        <f t="shared" si="5"/>
        <v>18</v>
      </c>
      <c r="N45" s="53">
        <f t="shared" si="5"/>
        <v>56</v>
      </c>
      <c r="O45" s="53">
        <f t="shared" si="5"/>
        <v>28</v>
      </c>
      <c r="P45" s="53">
        <f t="shared" si="5"/>
        <v>17</v>
      </c>
      <c r="Q45" s="53">
        <f t="shared" si="5"/>
        <v>10</v>
      </c>
      <c r="R45" s="53">
        <f>SUM(R31:R44)</f>
        <v>3</v>
      </c>
      <c r="S45" s="53">
        <f>SUM(S31:S44)</f>
        <v>1</v>
      </c>
      <c r="T45" s="53">
        <f>SUM(T31:T44)</f>
        <v>34</v>
      </c>
      <c r="U45" s="43">
        <f>SUM(U31:U44)</f>
        <v>12</v>
      </c>
      <c r="V45" s="53">
        <f>+(D25+F25+H25+J25+L25+N25+P25+R25+T25+V25+F45+H45+J45+L45+N45+P45+R45+T45)</f>
        <v>1433</v>
      </c>
      <c r="W45" s="35">
        <f>+(E25+G25+I25+K25+M25+O25+Q25+S25+U25+W25+G45+I45+K45+M45+O45+Q45+S45+U45)</f>
        <v>616</v>
      </c>
      <c r="X45" s="17"/>
      <c r="Y45" s="17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0.41067961165048544</v>
      </c>
      <c r="E46" s="101"/>
      <c r="F46" s="100">
        <f>+(G45/F45)</f>
        <v>0.4953271028037383</v>
      </c>
      <c r="G46" s="101"/>
      <c r="H46" s="100">
        <f>+(I45/H45)</f>
        <v>0.46153846153846156</v>
      </c>
      <c r="I46" s="101"/>
      <c r="J46" s="100">
        <f>+(K45/J45)</f>
        <v>0.4074074074074074</v>
      </c>
      <c r="K46" s="101"/>
      <c r="L46" s="100">
        <f>+(M45/L45)</f>
        <v>0.6206896551724138</v>
      </c>
      <c r="M46" s="101"/>
      <c r="N46" s="100">
        <f>+(O45/N45)</f>
        <v>0.5</v>
      </c>
      <c r="O46" s="101"/>
      <c r="P46" s="100">
        <f>+(Q45/P45)</f>
        <v>0.5882352941176471</v>
      </c>
      <c r="Q46" s="101"/>
      <c r="R46" s="100">
        <f>+(S45/R45)</f>
        <v>0.3333333333333333</v>
      </c>
      <c r="S46" s="101"/>
      <c r="T46" s="100">
        <f>+(U45/T45)</f>
        <v>0.35294117647058826</v>
      </c>
      <c r="U46" s="101"/>
      <c r="V46" s="100">
        <f>+(W45/V45)</f>
        <v>0.42986741102581993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4">
      <selection activeCell="C16" sqref="C16:Y21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61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19" t="s">
        <v>8</v>
      </c>
      <c r="M9" s="120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57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>
        <v>0</v>
      </c>
      <c r="E11" s="11">
        <v>0</v>
      </c>
      <c r="F11" s="11">
        <v>3</v>
      </c>
      <c r="G11" s="11">
        <v>0</v>
      </c>
      <c r="H11" s="11">
        <v>0</v>
      </c>
      <c r="I11" s="11">
        <v>0</v>
      </c>
      <c r="J11" s="11">
        <v>5</v>
      </c>
      <c r="K11" s="11">
        <v>0</v>
      </c>
      <c r="L11" s="11">
        <v>3</v>
      </c>
      <c r="M11" s="11">
        <v>0</v>
      </c>
      <c r="N11" s="11">
        <v>4</v>
      </c>
      <c r="O11" s="11">
        <v>1</v>
      </c>
      <c r="P11" s="11">
        <v>12</v>
      </c>
      <c r="Q11" s="11">
        <v>1</v>
      </c>
      <c r="R11" s="11">
        <v>2</v>
      </c>
      <c r="S11" s="11">
        <v>0</v>
      </c>
      <c r="T11" s="11">
        <v>2</v>
      </c>
      <c r="U11" s="11">
        <v>0</v>
      </c>
      <c r="V11" s="11">
        <v>1</v>
      </c>
      <c r="W11" s="11">
        <v>0</v>
      </c>
      <c r="X11" s="12">
        <f>(D11+F11+H11+J11+L11+N11+P11+R11+T11+V11)</f>
        <v>32</v>
      </c>
      <c r="Y11" s="12">
        <f>(E11+G11+I11+K11+M11+O11+Q11+S11+U11+W11)</f>
        <v>2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5</v>
      </c>
      <c r="E12" s="13">
        <v>2</v>
      </c>
      <c r="F12" s="13">
        <v>7</v>
      </c>
      <c r="G12" s="13">
        <v>4</v>
      </c>
      <c r="H12" s="13">
        <v>3</v>
      </c>
      <c r="I12" s="13">
        <v>1</v>
      </c>
      <c r="J12" s="13">
        <v>1</v>
      </c>
      <c r="K12" s="13">
        <v>0</v>
      </c>
      <c r="L12" s="13">
        <v>1</v>
      </c>
      <c r="M12" s="13">
        <v>1</v>
      </c>
      <c r="N12" s="13">
        <v>0</v>
      </c>
      <c r="O12" s="13">
        <v>0</v>
      </c>
      <c r="P12" s="13">
        <v>2</v>
      </c>
      <c r="Q12" s="13">
        <v>2</v>
      </c>
      <c r="R12" s="13">
        <v>2</v>
      </c>
      <c r="S12" s="13">
        <v>1</v>
      </c>
      <c r="T12" s="13">
        <v>1</v>
      </c>
      <c r="U12" s="13">
        <v>1</v>
      </c>
      <c r="V12" s="13">
        <v>0</v>
      </c>
      <c r="W12" s="13">
        <v>0</v>
      </c>
      <c r="X12" s="12">
        <f aca="true" t="shared" si="0" ref="X12:Y24">(D12+F12+H12+J12+L12+N12+P12+R12+T12+V12)</f>
        <v>22</v>
      </c>
      <c r="Y12" s="12">
        <f t="shared" si="0"/>
        <v>12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48</v>
      </c>
      <c r="E13" s="13">
        <v>25</v>
      </c>
      <c r="F13" s="13">
        <v>59</v>
      </c>
      <c r="G13" s="13">
        <v>34</v>
      </c>
      <c r="H13" s="13">
        <v>1</v>
      </c>
      <c r="I13" s="13">
        <v>0</v>
      </c>
      <c r="J13" s="13">
        <v>3</v>
      </c>
      <c r="K13" s="13">
        <v>0</v>
      </c>
      <c r="L13" s="13">
        <v>2</v>
      </c>
      <c r="M13" s="13">
        <v>1</v>
      </c>
      <c r="N13" s="13">
        <v>1</v>
      </c>
      <c r="O13" s="13">
        <v>0</v>
      </c>
      <c r="P13" s="13">
        <v>7</v>
      </c>
      <c r="Q13" s="13">
        <v>1</v>
      </c>
      <c r="R13" s="13">
        <v>10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12">
        <f t="shared" si="0"/>
        <v>134</v>
      </c>
      <c r="Y13" s="12">
        <f t="shared" si="0"/>
        <v>64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34</v>
      </c>
      <c r="E14" s="13">
        <v>7</v>
      </c>
      <c r="F14" s="13">
        <v>34</v>
      </c>
      <c r="G14" s="13">
        <v>8</v>
      </c>
      <c r="H14" s="13">
        <v>2</v>
      </c>
      <c r="I14" s="13">
        <v>1</v>
      </c>
      <c r="J14" s="13">
        <v>5</v>
      </c>
      <c r="K14" s="13">
        <v>3</v>
      </c>
      <c r="L14" s="13">
        <v>0</v>
      </c>
      <c r="M14" s="13">
        <v>0</v>
      </c>
      <c r="N14" s="13">
        <v>0</v>
      </c>
      <c r="O14" s="13">
        <v>0</v>
      </c>
      <c r="P14" s="13">
        <v>5</v>
      </c>
      <c r="Q14" s="13">
        <v>0</v>
      </c>
      <c r="R14" s="13">
        <v>2</v>
      </c>
      <c r="S14" s="13">
        <v>0</v>
      </c>
      <c r="T14" s="13">
        <v>4</v>
      </c>
      <c r="U14" s="13">
        <v>0</v>
      </c>
      <c r="V14" s="13">
        <v>0</v>
      </c>
      <c r="W14" s="13">
        <v>0</v>
      </c>
      <c r="X14" s="12">
        <f t="shared" si="0"/>
        <v>86</v>
      </c>
      <c r="Y14" s="12">
        <f t="shared" si="0"/>
        <v>19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1</v>
      </c>
      <c r="E15" s="13">
        <v>1</v>
      </c>
      <c r="F15" s="13">
        <v>16</v>
      </c>
      <c r="G15" s="13">
        <v>13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0</v>
      </c>
      <c r="O15" s="13">
        <v>0</v>
      </c>
      <c r="P15" s="13">
        <v>2</v>
      </c>
      <c r="Q15" s="13">
        <v>2</v>
      </c>
      <c r="R15" s="13">
        <v>6</v>
      </c>
      <c r="S15" s="13">
        <v>5</v>
      </c>
      <c r="T15" s="13">
        <v>2</v>
      </c>
      <c r="U15" s="13">
        <v>2</v>
      </c>
      <c r="V15" s="13">
        <v>4</v>
      </c>
      <c r="W15" s="13">
        <v>4</v>
      </c>
      <c r="X15" s="12">
        <f t="shared" si="0"/>
        <v>40</v>
      </c>
      <c r="Y15" s="12">
        <f t="shared" si="0"/>
        <v>36</v>
      </c>
      <c r="Z15" s="2"/>
      <c r="AA15" s="122"/>
      <c r="AB15" s="29"/>
    </row>
    <row r="16" spans="1:28" ht="14.25">
      <c r="A16" s="121"/>
      <c r="B16" s="27"/>
      <c r="C16" s="25" t="s">
        <v>45</v>
      </c>
      <c r="D16" s="14">
        <v>2</v>
      </c>
      <c r="E16" s="13">
        <v>0</v>
      </c>
      <c r="F16" s="13">
        <v>2</v>
      </c>
      <c r="G16" s="13">
        <v>0</v>
      </c>
      <c r="H16" s="13">
        <v>0</v>
      </c>
      <c r="I16" s="13">
        <v>0</v>
      </c>
      <c r="J16" s="13">
        <v>8</v>
      </c>
      <c r="K16" s="13">
        <v>1</v>
      </c>
      <c r="L16" s="13">
        <v>9</v>
      </c>
      <c r="M16" s="13">
        <v>1</v>
      </c>
      <c r="N16" s="13">
        <v>0</v>
      </c>
      <c r="O16" s="13">
        <v>0</v>
      </c>
      <c r="P16" s="13">
        <v>5</v>
      </c>
      <c r="Q16" s="13">
        <v>0</v>
      </c>
      <c r="R16" s="13">
        <v>1</v>
      </c>
      <c r="S16" s="13">
        <v>0</v>
      </c>
      <c r="T16" s="13">
        <v>0</v>
      </c>
      <c r="U16" s="13">
        <v>0</v>
      </c>
      <c r="V16" s="13">
        <v>2</v>
      </c>
      <c r="W16" s="13">
        <v>1</v>
      </c>
      <c r="X16" s="12">
        <f t="shared" si="0"/>
        <v>29</v>
      </c>
      <c r="Y16" s="12">
        <f t="shared" si="0"/>
        <v>3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31</v>
      </c>
      <c r="E17" s="13">
        <v>30</v>
      </c>
      <c r="F17" s="13">
        <v>79</v>
      </c>
      <c r="G17" s="13">
        <v>73</v>
      </c>
      <c r="H17" s="13">
        <v>16</v>
      </c>
      <c r="I17" s="13">
        <v>15</v>
      </c>
      <c r="J17" s="13">
        <v>6</v>
      </c>
      <c r="K17" s="13">
        <v>4</v>
      </c>
      <c r="L17" s="13">
        <v>17</v>
      </c>
      <c r="M17" s="13">
        <v>13</v>
      </c>
      <c r="N17" s="13">
        <v>0</v>
      </c>
      <c r="O17" s="13">
        <v>0</v>
      </c>
      <c r="P17" s="13">
        <v>19</v>
      </c>
      <c r="Q17" s="13">
        <v>18</v>
      </c>
      <c r="R17" s="13">
        <v>31</v>
      </c>
      <c r="S17" s="13">
        <v>29</v>
      </c>
      <c r="T17" s="13">
        <v>7</v>
      </c>
      <c r="U17" s="13">
        <v>7</v>
      </c>
      <c r="V17" s="13">
        <v>3</v>
      </c>
      <c r="W17" s="13">
        <v>3</v>
      </c>
      <c r="X17" s="12">
        <f t="shared" si="0"/>
        <v>209</v>
      </c>
      <c r="Y17" s="12">
        <f t="shared" si="0"/>
        <v>192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26</v>
      </c>
      <c r="E18" s="13">
        <v>7</v>
      </c>
      <c r="F18" s="13">
        <v>46</v>
      </c>
      <c r="G18" s="13">
        <v>19</v>
      </c>
      <c r="H18" s="13">
        <v>7</v>
      </c>
      <c r="I18" s="13">
        <v>3</v>
      </c>
      <c r="J18" s="13">
        <v>8</v>
      </c>
      <c r="K18" s="13">
        <v>2</v>
      </c>
      <c r="L18" s="13">
        <v>21</v>
      </c>
      <c r="M18" s="13">
        <v>7</v>
      </c>
      <c r="N18" s="13">
        <v>0</v>
      </c>
      <c r="O18" s="13">
        <v>0</v>
      </c>
      <c r="P18" s="13">
        <v>6</v>
      </c>
      <c r="Q18" s="13">
        <v>1</v>
      </c>
      <c r="R18" s="13">
        <v>12</v>
      </c>
      <c r="S18" s="13">
        <v>3</v>
      </c>
      <c r="T18" s="13">
        <v>1</v>
      </c>
      <c r="U18" s="13">
        <v>0</v>
      </c>
      <c r="V18" s="13">
        <v>3</v>
      </c>
      <c r="W18" s="13">
        <v>0</v>
      </c>
      <c r="X18" s="12">
        <f t="shared" si="0"/>
        <v>130</v>
      </c>
      <c r="Y18" s="12">
        <f t="shared" si="0"/>
        <v>42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24</v>
      </c>
      <c r="E19" s="13">
        <v>17</v>
      </c>
      <c r="F19" s="13">
        <v>21</v>
      </c>
      <c r="G19" s="13">
        <v>13</v>
      </c>
      <c r="H19" s="13">
        <v>2</v>
      </c>
      <c r="I19" s="13">
        <v>0</v>
      </c>
      <c r="J19" s="13">
        <v>2</v>
      </c>
      <c r="K19" s="13">
        <v>1</v>
      </c>
      <c r="L19" s="13">
        <v>1</v>
      </c>
      <c r="M19" s="13">
        <v>1</v>
      </c>
      <c r="N19" s="13">
        <v>0</v>
      </c>
      <c r="O19" s="13">
        <v>0</v>
      </c>
      <c r="P19" s="13">
        <v>1</v>
      </c>
      <c r="Q19" s="13">
        <v>0</v>
      </c>
      <c r="R19" s="13">
        <v>1</v>
      </c>
      <c r="S19" s="13">
        <v>0</v>
      </c>
      <c r="T19" s="13">
        <v>1</v>
      </c>
      <c r="U19" s="13">
        <v>0</v>
      </c>
      <c r="V19" s="13">
        <v>0</v>
      </c>
      <c r="W19" s="13">
        <v>0</v>
      </c>
      <c r="X19" s="12">
        <f t="shared" si="0"/>
        <v>53</v>
      </c>
      <c r="Y19" s="12">
        <f t="shared" si="0"/>
        <v>32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37</v>
      </c>
      <c r="E20" s="13">
        <v>14</v>
      </c>
      <c r="F20" s="13">
        <v>64</v>
      </c>
      <c r="G20" s="13">
        <v>19</v>
      </c>
      <c r="H20" s="13">
        <v>7</v>
      </c>
      <c r="I20" s="13">
        <v>0</v>
      </c>
      <c r="J20" s="13">
        <v>9</v>
      </c>
      <c r="K20" s="13">
        <v>1</v>
      </c>
      <c r="L20" s="13">
        <v>3</v>
      </c>
      <c r="M20" s="13">
        <v>0</v>
      </c>
      <c r="N20" s="13">
        <v>0</v>
      </c>
      <c r="O20" s="13">
        <v>0</v>
      </c>
      <c r="P20" s="13">
        <v>12</v>
      </c>
      <c r="Q20" s="13">
        <v>0</v>
      </c>
      <c r="R20" s="13">
        <v>4</v>
      </c>
      <c r="S20" s="13">
        <v>1</v>
      </c>
      <c r="T20" s="13">
        <v>3</v>
      </c>
      <c r="U20" s="13">
        <v>1</v>
      </c>
      <c r="V20" s="13">
        <v>1</v>
      </c>
      <c r="W20" s="13">
        <v>0</v>
      </c>
      <c r="X20" s="12">
        <f t="shared" si="0"/>
        <v>140</v>
      </c>
      <c r="Y20" s="12">
        <f t="shared" si="0"/>
        <v>36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39</v>
      </c>
      <c r="E21" s="13">
        <v>2</v>
      </c>
      <c r="F21" s="13">
        <v>27</v>
      </c>
      <c r="G21" s="13">
        <v>1</v>
      </c>
      <c r="H21" s="13">
        <v>0</v>
      </c>
      <c r="I21" s="13">
        <v>0</v>
      </c>
      <c r="J21" s="13">
        <v>4</v>
      </c>
      <c r="K21" s="13">
        <v>2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>
        <v>1</v>
      </c>
      <c r="T21" s="13">
        <v>1</v>
      </c>
      <c r="U21" s="13">
        <v>0</v>
      </c>
      <c r="V21" s="13">
        <v>0</v>
      </c>
      <c r="W21" s="13">
        <v>0</v>
      </c>
      <c r="X21" s="12">
        <f t="shared" si="0"/>
        <v>72</v>
      </c>
      <c r="Y21" s="12">
        <f t="shared" si="0"/>
        <v>6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0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2">
        <f t="shared" si="0"/>
        <v>3</v>
      </c>
      <c r="Y22" s="12">
        <f t="shared" si="0"/>
        <v>0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59</v>
      </c>
      <c r="E23" s="13">
        <v>7</v>
      </c>
      <c r="F23" s="13">
        <v>93</v>
      </c>
      <c r="G23" s="13">
        <v>5</v>
      </c>
      <c r="H23" s="13">
        <v>2</v>
      </c>
      <c r="I23" s="13">
        <v>0</v>
      </c>
      <c r="J23" s="13">
        <v>7</v>
      </c>
      <c r="K23" s="13">
        <v>1</v>
      </c>
      <c r="L23" s="13">
        <v>2</v>
      </c>
      <c r="M23" s="13">
        <v>1</v>
      </c>
      <c r="N23" s="13">
        <v>0</v>
      </c>
      <c r="O23" s="13">
        <v>0</v>
      </c>
      <c r="P23" s="13">
        <v>10</v>
      </c>
      <c r="Q23" s="13">
        <v>3</v>
      </c>
      <c r="R23" s="13">
        <v>9</v>
      </c>
      <c r="S23" s="13">
        <v>1</v>
      </c>
      <c r="T23" s="13">
        <v>8</v>
      </c>
      <c r="U23" s="13">
        <v>1</v>
      </c>
      <c r="V23" s="13">
        <v>0</v>
      </c>
      <c r="W23" s="13">
        <v>0</v>
      </c>
      <c r="X23" s="12">
        <f t="shared" si="0"/>
        <v>190</v>
      </c>
      <c r="Y23" s="12">
        <f t="shared" si="0"/>
        <v>19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2</v>
      </c>
      <c r="E24" s="23">
        <v>0</v>
      </c>
      <c r="F24" s="23">
        <v>8</v>
      </c>
      <c r="G24" s="23">
        <v>1</v>
      </c>
      <c r="H24" s="23">
        <v>0</v>
      </c>
      <c r="I24" s="23">
        <v>0</v>
      </c>
      <c r="J24" s="23">
        <v>3</v>
      </c>
      <c r="K24" s="23">
        <v>0</v>
      </c>
      <c r="L24" s="13">
        <v>1</v>
      </c>
      <c r="M24" s="13">
        <v>0</v>
      </c>
      <c r="N24" s="23">
        <v>0</v>
      </c>
      <c r="O24" s="23">
        <v>0</v>
      </c>
      <c r="P24" s="23">
        <v>2</v>
      </c>
      <c r="Q24" s="23">
        <v>1</v>
      </c>
      <c r="R24" s="23">
        <v>1</v>
      </c>
      <c r="S24" s="23">
        <v>1</v>
      </c>
      <c r="T24" s="23">
        <v>0</v>
      </c>
      <c r="U24" s="23">
        <v>0</v>
      </c>
      <c r="V24" s="23">
        <v>1</v>
      </c>
      <c r="W24" s="23">
        <v>0</v>
      </c>
      <c r="X24" s="12">
        <f t="shared" si="0"/>
        <v>18</v>
      </c>
      <c r="Y24" s="12">
        <f t="shared" si="0"/>
        <v>3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308</v>
      </c>
      <c r="E25" s="56">
        <f>SUM(E11:E24)</f>
        <v>112</v>
      </c>
      <c r="F25" s="56">
        <f aca="true" t="shared" si="1" ref="F25:W25">SUM(F11:F24)</f>
        <v>461</v>
      </c>
      <c r="G25" s="56">
        <f t="shared" si="1"/>
        <v>190</v>
      </c>
      <c r="H25" s="56">
        <f t="shared" si="1"/>
        <v>43</v>
      </c>
      <c r="I25" s="56">
        <f t="shared" si="1"/>
        <v>23</v>
      </c>
      <c r="J25" s="56">
        <f t="shared" si="1"/>
        <v>64</v>
      </c>
      <c r="K25" s="56">
        <f t="shared" si="1"/>
        <v>18</v>
      </c>
      <c r="L25" s="64">
        <f t="shared" si="1"/>
        <v>64</v>
      </c>
      <c r="M25" s="64">
        <f t="shared" si="1"/>
        <v>28</v>
      </c>
      <c r="N25" s="56">
        <f t="shared" si="1"/>
        <v>5</v>
      </c>
      <c r="O25" s="56">
        <f t="shared" si="1"/>
        <v>1</v>
      </c>
      <c r="P25" s="56">
        <f t="shared" si="1"/>
        <v>83</v>
      </c>
      <c r="Q25" s="56">
        <f t="shared" si="1"/>
        <v>29</v>
      </c>
      <c r="R25" s="56">
        <f t="shared" si="1"/>
        <v>82</v>
      </c>
      <c r="S25" s="56">
        <f t="shared" si="1"/>
        <v>44</v>
      </c>
      <c r="T25" s="56">
        <f t="shared" si="1"/>
        <v>33</v>
      </c>
      <c r="U25" s="56">
        <f t="shared" si="1"/>
        <v>13</v>
      </c>
      <c r="V25" s="56">
        <f t="shared" si="1"/>
        <v>15</v>
      </c>
      <c r="W25" s="56">
        <f t="shared" si="1"/>
        <v>8</v>
      </c>
      <c r="X25" s="56">
        <f>+(D25+F25+H25+J25+L25+N25+P25+R25+T25+V25)</f>
        <v>1158</v>
      </c>
      <c r="Y25" s="35">
        <f>+(E25+G25+I25+K25+M25+O25+Q25+S25+U25+W25)</f>
        <v>466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0.36363636363636365</v>
      </c>
      <c r="E26" s="101"/>
      <c r="F26" s="100">
        <f>+(G25/F25)</f>
        <v>0.4121475054229935</v>
      </c>
      <c r="G26" s="101"/>
      <c r="H26" s="100">
        <f>+(I25/H25)</f>
        <v>0.5348837209302325</v>
      </c>
      <c r="I26" s="101"/>
      <c r="J26" s="100">
        <f>+(K25/J25)</f>
        <v>0.28125</v>
      </c>
      <c r="K26" s="101"/>
      <c r="L26" s="100">
        <f>+(M25/L25)</f>
        <v>0.4375</v>
      </c>
      <c r="M26" s="101"/>
      <c r="N26" s="100">
        <f>+(O25/N25)</f>
        <v>0.2</v>
      </c>
      <c r="O26" s="101"/>
      <c r="P26" s="100">
        <f>+(Q25/P25)</f>
        <v>0.3493975903614458</v>
      </c>
      <c r="Q26" s="101"/>
      <c r="R26" s="100">
        <f>+(S25/R25)</f>
        <v>0.5365853658536586</v>
      </c>
      <c r="S26" s="101"/>
      <c r="T26" s="100">
        <f>+(U25/T25)</f>
        <v>0.3939393939393939</v>
      </c>
      <c r="U26" s="101"/>
      <c r="V26" s="100">
        <f>+(W25/V25)</f>
        <v>0.5333333333333333</v>
      </c>
      <c r="W26" s="101"/>
      <c r="X26" s="100">
        <f>+(Y25/X25)</f>
        <v>0.40241796200345425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5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65" t="s">
        <v>39</v>
      </c>
      <c r="T30" s="33" t="s">
        <v>38</v>
      </c>
      <c r="U30" s="33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D44">(X11)</f>
        <v>32</v>
      </c>
      <c r="E31" s="12">
        <f aca="true" t="shared" si="3" ref="E31:E44">(Y11)</f>
        <v>2</v>
      </c>
      <c r="F31" s="11">
        <v>3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5</v>
      </c>
      <c r="M31" s="11">
        <v>1</v>
      </c>
      <c r="N31" s="11">
        <v>8</v>
      </c>
      <c r="O31" s="11">
        <v>1</v>
      </c>
      <c r="P31" s="11">
        <v>3</v>
      </c>
      <c r="Q31" s="11">
        <v>0</v>
      </c>
      <c r="R31" s="11">
        <v>0</v>
      </c>
      <c r="S31" s="40">
        <v>0</v>
      </c>
      <c r="T31" s="11">
        <v>1</v>
      </c>
      <c r="U31" s="11">
        <v>0</v>
      </c>
      <c r="V31" s="41">
        <f aca="true" t="shared" si="4" ref="V31:W44">(D31+F31+H31+J31+L31+N31+P31+R31+T31)</f>
        <v>52</v>
      </c>
      <c r="W31" s="41">
        <f>(E31+G31+I31+K31+M31+O31+Q31+S31+U31)</f>
        <v>4</v>
      </c>
      <c r="X31" s="19"/>
      <c r="Y31" s="19"/>
      <c r="Z31" s="42"/>
      <c r="AA31" s="122"/>
      <c r="AB31" s="29"/>
      <c r="AC31" s="50">
        <f>(W31/V31)</f>
        <v>0.07692307692307693</v>
      </c>
    </row>
    <row r="32" spans="1:29" ht="15">
      <c r="A32" s="121"/>
      <c r="B32" s="27"/>
      <c r="C32" s="25" t="s">
        <v>15</v>
      </c>
      <c r="D32" s="12">
        <f t="shared" si="2"/>
        <v>22</v>
      </c>
      <c r="E32" s="12">
        <f t="shared" si="3"/>
        <v>12</v>
      </c>
      <c r="F32" s="13">
        <v>1</v>
      </c>
      <c r="G32" s="13">
        <v>1</v>
      </c>
      <c r="H32" s="13">
        <v>5</v>
      </c>
      <c r="I32" s="13">
        <v>3</v>
      </c>
      <c r="J32" s="13">
        <v>1</v>
      </c>
      <c r="K32" s="13">
        <v>0</v>
      </c>
      <c r="L32" s="13">
        <v>0</v>
      </c>
      <c r="M32" s="13">
        <v>0</v>
      </c>
      <c r="N32" s="13">
        <v>2</v>
      </c>
      <c r="O32" s="13">
        <v>1</v>
      </c>
      <c r="P32" s="13">
        <v>0</v>
      </c>
      <c r="Q32" s="13">
        <v>0</v>
      </c>
      <c r="R32" s="13">
        <v>0</v>
      </c>
      <c r="S32" s="20">
        <v>0</v>
      </c>
      <c r="T32" s="13">
        <v>0</v>
      </c>
      <c r="U32" s="13">
        <v>0</v>
      </c>
      <c r="V32" s="41">
        <f t="shared" si="4"/>
        <v>31</v>
      </c>
      <c r="W32" s="41">
        <f t="shared" si="4"/>
        <v>17</v>
      </c>
      <c r="X32" s="16"/>
      <c r="Y32" s="16"/>
      <c r="Z32" s="42"/>
      <c r="AA32" s="122"/>
      <c r="AB32" s="29"/>
      <c r="AC32" s="50">
        <f aca="true" t="shared" si="5" ref="AC32:AC44">(W32/V32)</f>
        <v>0.5483870967741935</v>
      </c>
    </row>
    <row r="33" spans="1:29" ht="15">
      <c r="A33" s="121"/>
      <c r="B33" s="27"/>
      <c r="C33" s="25" t="s">
        <v>16</v>
      </c>
      <c r="D33" s="12">
        <f t="shared" si="2"/>
        <v>134</v>
      </c>
      <c r="E33" s="12">
        <f t="shared" si="3"/>
        <v>64</v>
      </c>
      <c r="F33" s="13">
        <v>17</v>
      </c>
      <c r="G33" s="13">
        <v>1</v>
      </c>
      <c r="H33" s="13">
        <v>11</v>
      </c>
      <c r="I33" s="13">
        <v>8</v>
      </c>
      <c r="J33" s="13">
        <v>1</v>
      </c>
      <c r="K33" s="13">
        <v>0</v>
      </c>
      <c r="L33" s="13">
        <v>2</v>
      </c>
      <c r="M33" s="13">
        <v>1</v>
      </c>
      <c r="N33" s="13">
        <v>2</v>
      </c>
      <c r="O33" s="13">
        <v>1</v>
      </c>
      <c r="P33" s="13">
        <v>0</v>
      </c>
      <c r="Q33" s="13">
        <v>0</v>
      </c>
      <c r="R33" s="13">
        <v>0</v>
      </c>
      <c r="S33" s="20">
        <v>0</v>
      </c>
      <c r="T33" s="13">
        <v>5</v>
      </c>
      <c r="U33" s="13">
        <v>0</v>
      </c>
      <c r="V33" s="51">
        <f t="shared" si="4"/>
        <v>172</v>
      </c>
      <c r="W33" s="41">
        <f t="shared" si="4"/>
        <v>75</v>
      </c>
      <c r="X33" s="16"/>
      <c r="Y33" s="16"/>
      <c r="Z33" s="42"/>
      <c r="AA33" s="122"/>
      <c r="AB33" s="29"/>
      <c r="AC33" s="50">
        <f t="shared" si="5"/>
        <v>0.436046511627907</v>
      </c>
    </row>
    <row r="34" spans="1:29" ht="15">
      <c r="A34" s="121"/>
      <c r="B34" s="27"/>
      <c r="C34" s="25" t="s">
        <v>17</v>
      </c>
      <c r="D34" s="12">
        <f t="shared" si="2"/>
        <v>86</v>
      </c>
      <c r="E34" s="12">
        <f t="shared" si="3"/>
        <v>19</v>
      </c>
      <c r="F34" s="13">
        <v>8</v>
      </c>
      <c r="G34" s="13">
        <v>1</v>
      </c>
      <c r="H34" s="13">
        <v>8</v>
      </c>
      <c r="I34" s="13">
        <v>3</v>
      </c>
      <c r="J34" s="13">
        <v>0</v>
      </c>
      <c r="K34" s="13">
        <v>0</v>
      </c>
      <c r="L34" s="13">
        <v>5</v>
      </c>
      <c r="M34" s="13">
        <v>0</v>
      </c>
      <c r="N34" s="13">
        <v>5</v>
      </c>
      <c r="O34" s="13">
        <v>0</v>
      </c>
      <c r="P34" s="13">
        <v>0</v>
      </c>
      <c r="Q34" s="13">
        <v>0</v>
      </c>
      <c r="R34" s="13">
        <v>1</v>
      </c>
      <c r="S34" s="20">
        <v>0</v>
      </c>
      <c r="T34" s="13">
        <v>1</v>
      </c>
      <c r="U34" s="13">
        <v>0</v>
      </c>
      <c r="V34" s="51">
        <f t="shared" si="4"/>
        <v>114</v>
      </c>
      <c r="W34" s="41">
        <f t="shared" si="4"/>
        <v>23</v>
      </c>
      <c r="X34" s="16"/>
      <c r="Y34" s="16"/>
      <c r="Z34" s="42"/>
      <c r="AA34" s="122"/>
      <c r="AB34" s="29"/>
      <c r="AC34" s="50">
        <f t="shared" si="5"/>
        <v>0.20175438596491227</v>
      </c>
    </row>
    <row r="35" spans="1:30" ht="15">
      <c r="A35" s="121"/>
      <c r="B35" s="27"/>
      <c r="C35" s="25" t="s">
        <v>18</v>
      </c>
      <c r="D35" s="12">
        <f t="shared" si="2"/>
        <v>40</v>
      </c>
      <c r="E35" s="12">
        <f t="shared" si="3"/>
        <v>36</v>
      </c>
      <c r="F35" s="13">
        <v>7</v>
      </c>
      <c r="G35" s="13">
        <v>6</v>
      </c>
      <c r="H35" s="13">
        <v>10</v>
      </c>
      <c r="I35" s="13">
        <v>9</v>
      </c>
      <c r="J35" s="13">
        <v>1</v>
      </c>
      <c r="K35" s="13">
        <v>1</v>
      </c>
      <c r="L35" s="13">
        <v>1</v>
      </c>
      <c r="M35" s="13">
        <v>1</v>
      </c>
      <c r="N35" s="13">
        <v>5</v>
      </c>
      <c r="O35" s="13">
        <v>5</v>
      </c>
      <c r="P35" s="13">
        <v>2</v>
      </c>
      <c r="Q35" s="13">
        <v>2</v>
      </c>
      <c r="R35" s="13">
        <v>0</v>
      </c>
      <c r="S35" s="20">
        <v>0</v>
      </c>
      <c r="T35" s="13">
        <v>3</v>
      </c>
      <c r="U35" s="13">
        <v>3</v>
      </c>
      <c r="V35" s="41">
        <f t="shared" si="4"/>
        <v>69</v>
      </c>
      <c r="W35" s="41">
        <f t="shared" si="4"/>
        <v>63</v>
      </c>
      <c r="X35" s="19"/>
      <c r="Y35" s="19"/>
      <c r="Z35" s="42"/>
      <c r="AA35" s="122"/>
      <c r="AB35" s="29"/>
      <c r="AC35" s="50">
        <f t="shared" si="5"/>
        <v>0.9130434782608695</v>
      </c>
      <c r="AD35" s="28"/>
    </row>
    <row r="36" spans="1:30" ht="15">
      <c r="A36" s="121"/>
      <c r="B36" s="27"/>
      <c r="C36" s="82" t="s">
        <v>45</v>
      </c>
      <c r="D36" s="83">
        <f t="shared" si="2"/>
        <v>29</v>
      </c>
      <c r="E36" s="83">
        <f t="shared" si="3"/>
        <v>3</v>
      </c>
      <c r="F36" s="96">
        <v>0</v>
      </c>
      <c r="G36" s="96">
        <v>0</v>
      </c>
      <c r="H36" s="96">
        <v>9</v>
      </c>
      <c r="I36" s="96">
        <v>3</v>
      </c>
      <c r="J36" s="96">
        <v>4</v>
      </c>
      <c r="K36" s="96">
        <v>2</v>
      </c>
      <c r="L36" s="96">
        <v>0</v>
      </c>
      <c r="M36" s="96">
        <v>0</v>
      </c>
      <c r="N36" s="96">
        <v>1</v>
      </c>
      <c r="O36" s="96">
        <v>1</v>
      </c>
      <c r="P36" s="96">
        <v>0</v>
      </c>
      <c r="Q36" s="96">
        <v>0</v>
      </c>
      <c r="R36" s="96">
        <v>0</v>
      </c>
      <c r="S36" s="97">
        <v>0</v>
      </c>
      <c r="T36" s="96">
        <v>3</v>
      </c>
      <c r="U36" s="96">
        <v>1</v>
      </c>
      <c r="V36" s="99">
        <f t="shared" si="4"/>
        <v>46</v>
      </c>
      <c r="W36" s="99">
        <f t="shared" si="4"/>
        <v>10</v>
      </c>
      <c r="X36" s="19"/>
      <c r="Y36" s="19"/>
      <c r="Z36" s="42"/>
      <c r="AA36" s="122"/>
      <c r="AB36" s="29"/>
      <c r="AC36" s="50">
        <f t="shared" si="5"/>
        <v>0.21739130434782608</v>
      </c>
      <c r="AD36" s="28"/>
    </row>
    <row r="37" spans="1:30" ht="15">
      <c r="A37" s="121"/>
      <c r="B37" s="27"/>
      <c r="C37" s="25" t="s">
        <v>19</v>
      </c>
      <c r="D37" s="12">
        <f t="shared" si="2"/>
        <v>209</v>
      </c>
      <c r="E37" s="12">
        <f t="shared" si="3"/>
        <v>192</v>
      </c>
      <c r="F37" s="13">
        <v>27</v>
      </c>
      <c r="G37" s="13">
        <v>19</v>
      </c>
      <c r="H37" s="13">
        <v>24</v>
      </c>
      <c r="I37" s="13">
        <v>23</v>
      </c>
      <c r="J37" s="13">
        <v>1</v>
      </c>
      <c r="K37" s="13">
        <v>1</v>
      </c>
      <c r="L37" s="13">
        <v>7</v>
      </c>
      <c r="M37" s="13">
        <v>7</v>
      </c>
      <c r="N37" s="13">
        <v>27</v>
      </c>
      <c r="O37" s="13">
        <v>25</v>
      </c>
      <c r="P37" s="13">
        <v>7</v>
      </c>
      <c r="Q37" s="13">
        <v>7</v>
      </c>
      <c r="R37" s="13">
        <v>0</v>
      </c>
      <c r="S37" s="20">
        <v>0</v>
      </c>
      <c r="T37" s="13">
        <v>9</v>
      </c>
      <c r="U37" s="13">
        <v>9</v>
      </c>
      <c r="V37" s="41">
        <f t="shared" si="4"/>
        <v>311</v>
      </c>
      <c r="W37" s="52">
        <f t="shared" si="4"/>
        <v>283</v>
      </c>
      <c r="X37" s="19"/>
      <c r="Y37" s="19"/>
      <c r="Z37" s="42"/>
      <c r="AA37" s="122"/>
      <c r="AB37" s="29"/>
      <c r="AC37" s="50">
        <f t="shared" si="5"/>
        <v>0.909967845659164</v>
      </c>
      <c r="AD37" s="30"/>
    </row>
    <row r="38" spans="1:29" ht="15">
      <c r="A38" s="121"/>
      <c r="B38" s="27"/>
      <c r="C38" s="25" t="s">
        <v>20</v>
      </c>
      <c r="D38" s="12">
        <f t="shared" si="2"/>
        <v>130</v>
      </c>
      <c r="E38" s="12">
        <f t="shared" si="3"/>
        <v>42</v>
      </c>
      <c r="F38" s="13">
        <v>8</v>
      </c>
      <c r="G38" s="13">
        <v>3</v>
      </c>
      <c r="H38" s="13">
        <v>17</v>
      </c>
      <c r="I38" s="13">
        <v>6</v>
      </c>
      <c r="J38" s="13">
        <v>3</v>
      </c>
      <c r="K38" s="13">
        <v>2</v>
      </c>
      <c r="L38" s="13">
        <v>0</v>
      </c>
      <c r="M38" s="13">
        <v>0</v>
      </c>
      <c r="N38" s="13">
        <v>5</v>
      </c>
      <c r="O38" s="13">
        <v>3</v>
      </c>
      <c r="P38" s="13">
        <v>4</v>
      </c>
      <c r="Q38" s="13">
        <v>1</v>
      </c>
      <c r="R38" s="13">
        <v>1</v>
      </c>
      <c r="S38" s="20">
        <v>0</v>
      </c>
      <c r="T38" s="13">
        <v>6</v>
      </c>
      <c r="U38" s="13">
        <v>1</v>
      </c>
      <c r="V38" s="41">
        <f t="shared" si="4"/>
        <v>174</v>
      </c>
      <c r="W38" s="41">
        <f t="shared" si="4"/>
        <v>58</v>
      </c>
      <c r="X38" s="19"/>
      <c r="Y38" s="19"/>
      <c r="Z38" s="42"/>
      <c r="AA38" s="122"/>
      <c r="AB38" s="29"/>
      <c r="AC38" s="50">
        <f t="shared" si="5"/>
        <v>0.3333333333333333</v>
      </c>
    </row>
    <row r="39" spans="1:29" ht="15">
      <c r="A39" s="121"/>
      <c r="B39" s="27"/>
      <c r="C39" s="25" t="s">
        <v>21</v>
      </c>
      <c r="D39" s="12">
        <f t="shared" si="2"/>
        <v>53</v>
      </c>
      <c r="E39" s="12">
        <f t="shared" si="3"/>
        <v>32</v>
      </c>
      <c r="F39" s="13">
        <v>2</v>
      </c>
      <c r="G39" s="13">
        <v>0</v>
      </c>
      <c r="H39" s="13">
        <v>5</v>
      </c>
      <c r="I39" s="13">
        <v>1</v>
      </c>
      <c r="J39" s="13">
        <v>3</v>
      </c>
      <c r="K39" s="13">
        <v>1</v>
      </c>
      <c r="L39" s="13">
        <v>0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20">
        <v>0</v>
      </c>
      <c r="T39" s="13">
        <v>0</v>
      </c>
      <c r="U39" s="13">
        <v>0</v>
      </c>
      <c r="V39" s="41">
        <f t="shared" si="4"/>
        <v>64</v>
      </c>
      <c r="W39" s="41">
        <f t="shared" si="4"/>
        <v>34</v>
      </c>
      <c r="X39" s="17"/>
      <c r="Y39" s="17"/>
      <c r="Z39" s="42"/>
      <c r="AA39" s="122"/>
      <c r="AB39" s="29"/>
      <c r="AC39" s="50">
        <f t="shared" si="5"/>
        <v>0.53125</v>
      </c>
    </row>
    <row r="40" spans="1:29" ht="15">
      <c r="A40" s="121"/>
      <c r="B40" s="27"/>
      <c r="C40" s="25" t="s">
        <v>22</v>
      </c>
      <c r="D40" s="12">
        <f t="shared" si="2"/>
        <v>140</v>
      </c>
      <c r="E40" s="12">
        <f t="shared" si="3"/>
        <v>36</v>
      </c>
      <c r="F40" s="13">
        <v>11</v>
      </c>
      <c r="G40" s="13">
        <v>0</v>
      </c>
      <c r="H40" s="13">
        <v>14</v>
      </c>
      <c r="I40" s="13">
        <v>2</v>
      </c>
      <c r="J40" s="13">
        <v>1</v>
      </c>
      <c r="K40" s="13">
        <v>0</v>
      </c>
      <c r="L40" s="13">
        <v>0</v>
      </c>
      <c r="M40" s="13">
        <v>0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20">
        <v>0</v>
      </c>
      <c r="T40" s="13">
        <v>1</v>
      </c>
      <c r="U40" s="13">
        <v>0</v>
      </c>
      <c r="V40" s="41">
        <f t="shared" si="4"/>
        <v>169</v>
      </c>
      <c r="W40" s="41">
        <f t="shared" si="4"/>
        <v>38</v>
      </c>
      <c r="X40" s="17"/>
      <c r="Y40" s="17"/>
      <c r="Z40" s="42"/>
      <c r="AA40" s="122"/>
      <c r="AB40" s="29"/>
      <c r="AC40" s="50">
        <f t="shared" si="5"/>
        <v>0.22485207100591717</v>
      </c>
    </row>
    <row r="41" spans="1:29" ht="15">
      <c r="A41" s="121"/>
      <c r="B41" s="27"/>
      <c r="C41" s="25" t="s">
        <v>23</v>
      </c>
      <c r="D41" s="12">
        <f t="shared" si="2"/>
        <v>72</v>
      </c>
      <c r="E41" s="12">
        <f t="shared" si="3"/>
        <v>6</v>
      </c>
      <c r="F41" s="13">
        <v>1</v>
      </c>
      <c r="G41" s="13">
        <v>0</v>
      </c>
      <c r="H41" s="13">
        <v>11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20">
        <v>0</v>
      </c>
      <c r="T41" s="13">
        <v>0</v>
      </c>
      <c r="U41" s="13">
        <v>0</v>
      </c>
      <c r="V41" s="41">
        <f t="shared" si="4"/>
        <v>84</v>
      </c>
      <c r="W41" s="41">
        <f t="shared" si="4"/>
        <v>7</v>
      </c>
      <c r="X41" s="18"/>
      <c r="Y41" s="18"/>
      <c r="Z41" s="42"/>
      <c r="AA41" s="122"/>
      <c r="AB41" s="29"/>
      <c r="AC41" s="50">
        <f t="shared" si="5"/>
        <v>0.08333333333333333</v>
      </c>
    </row>
    <row r="42" spans="1:29" ht="15">
      <c r="A42" s="121"/>
      <c r="B42" s="27"/>
      <c r="C42" s="25" t="s">
        <v>24</v>
      </c>
      <c r="D42" s="12">
        <f t="shared" si="2"/>
        <v>3</v>
      </c>
      <c r="E42" s="12">
        <f t="shared" si="3"/>
        <v>0</v>
      </c>
      <c r="F42" s="13">
        <v>0</v>
      </c>
      <c r="G42" s="13">
        <v>0</v>
      </c>
      <c r="H42" s="13">
        <v>7</v>
      </c>
      <c r="I42" s="13">
        <v>1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20">
        <v>0</v>
      </c>
      <c r="T42" s="13">
        <v>0</v>
      </c>
      <c r="U42" s="13">
        <v>0</v>
      </c>
      <c r="V42" s="41">
        <f t="shared" si="4"/>
        <v>11</v>
      </c>
      <c r="W42" s="41">
        <f t="shared" si="4"/>
        <v>1</v>
      </c>
      <c r="X42" s="19"/>
      <c r="Y42" s="19"/>
      <c r="Z42" s="42"/>
      <c r="AA42" s="122"/>
      <c r="AB42" s="29"/>
      <c r="AC42" s="50">
        <f t="shared" si="5"/>
        <v>0.09090909090909091</v>
      </c>
    </row>
    <row r="43" spans="1:29" ht="15">
      <c r="A43" s="121"/>
      <c r="B43" s="27"/>
      <c r="C43" s="25" t="s">
        <v>25</v>
      </c>
      <c r="D43" s="12">
        <f t="shared" si="2"/>
        <v>190</v>
      </c>
      <c r="E43" s="12">
        <f t="shared" si="3"/>
        <v>19</v>
      </c>
      <c r="F43" s="13">
        <v>21</v>
      </c>
      <c r="G43" s="13">
        <v>1</v>
      </c>
      <c r="H43" s="13">
        <v>6</v>
      </c>
      <c r="I43" s="13">
        <v>2</v>
      </c>
      <c r="J43" s="13">
        <v>1</v>
      </c>
      <c r="K43" s="13">
        <v>0</v>
      </c>
      <c r="L43" s="13">
        <v>0</v>
      </c>
      <c r="M43" s="13">
        <v>0</v>
      </c>
      <c r="N43" s="13">
        <v>4</v>
      </c>
      <c r="O43" s="13">
        <v>1</v>
      </c>
      <c r="P43" s="13">
        <v>3</v>
      </c>
      <c r="Q43" s="13">
        <v>2</v>
      </c>
      <c r="R43" s="13">
        <v>1</v>
      </c>
      <c r="S43" s="20">
        <v>0</v>
      </c>
      <c r="T43" s="13">
        <v>13</v>
      </c>
      <c r="U43" s="13">
        <v>0</v>
      </c>
      <c r="V43" s="41">
        <f t="shared" si="4"/>
        <v>239</v>
      </c>
      <c r="W43" s="41">
        <f t="shared" si="4"/>
        <v>25</v>
      </c>
      <c r="X43" s="19"/>
      <c r="Y43" s="19"/>
      <c r="Z43" s="42"/>
      <c r="AA43" s="122"/>
      <c r="AB43" s="29"/>
      <c r="AC43" s="50">
        <f t="shared" si="5"/>
        <v>0.10460251046025104</v>
      </c>
    </row>
    <row r="44" spans="1:29" ht="15.75" thickBot="1">
      <c r="A44" s="121"/>
      <c r="B44" s="27"/>
      <c r="C44" s="26" t="s">
        <v>26</v>
      </c>
      <c r="D44" s="12">
        <f t="shared" si="2"/>
        <v>18</v>
      </c>
      <c r="E44" s="12">
        <f t="shared" si="3"/>
        <v>3</v>
      </c>
      <c r="F44" s="13">
        <v>2</v>
      </c>
      <c r="G44" s="13">
        <v>0</v>
      </c>
      <c r="H44" s="15">
        <v>3</v>
      </c>
      <c r="I44" s="15">
        <v>1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21">
        <v>0</v>
      </c>
      <c r="T44" s="15">
        <v>0</v>
      </c>
      <c r="U44" s="15">
        <v>0</v>
      </c>
      <c r="V44" s="41">
        <f t="shared" si="4"/>
        <v>24</v>
      </c>
      <c r="W44" s="41">
        <f t="shared" si="4"/>
        <v>4</v>
      </c>
      <c r="X44" s="19"/>
      <c r="Y44" s="19"/>
      <c r="Z44" s="42"/>
      <c r="AA44" s="122"/>
      <c r="AB44" s="29"/>
      <c r="AC44" s="50">
        <f t="shared" si="5"/>
        <v>0.16666666666666666</v>
      </c>
    </row>
    <row r="45" spans="1:29" ht="15.75" thickBot="1">
      <c r="A45" s="121"/>
      <c r="B45" s="27"/>
      <c r="C45" s="34" t="s">
        <v>27</v>
      </c>
      <c r="D45" s="56">
        <f>+(D25+F25+H25+J25+L25+N25+P25+R25+T25+V25)</f>
        <v>1158</v>
      </c>
      <c r="E45" s="35">
        <f>+(E25+G25+I25+K25+M25+O25+Q25+S25+U25+W25)</f>
        <v>466</v>
      </c>
      <c r="F45" s="56">
        <f>SUM(F31:F44)</f>
        <v>108</v>
      </c>
      <c r="G45" s="56">
        <f aca="true" t="shared" si="6" ref="G45:Q45">SUM(G31:G44)</f>
        <v>32</v>
      </c>
      <c r="H45" s="56">
        <f t="shared" si="6"/>
        <v>130</v>
      </c>
      <c r="I45" s="56">
        <f t="shared" si="6"/>
        <v>63</v>
      </c>
      <c r="J45" s="56">
        <f t="shared" si="6"/>
        <v>18</v>
      </c>
      <c r="K45" s="56">
        <f t="shared" si="6"/>
        <v>7</v>
      </c>
      <c r="L45" s="56">
        <f t="shared" si="6"/>
        <v>20</v>
      </c>
      <c r="M45" s="56">
        <f t="shared" si="6"/>
        <v>10</v>
      </c>
      <c r="N45" s="56">
        <f t="shared" si="6"/>
        <v>62</v>
      </c>
      <c r="O45" s="56">
        <f t="shared" si="6"/>
        <v>38</v>
      </c>
      <c r="P45" s="56">
        <f t="shared" si="6"/>
        <v>19</v>
      </c>
      <c r="Q45" s="56">
        <f t="shared" si="6"/>
        <v>12</v>
      </c>
      <c r="R45" s="56">
        <f>SUM(R31:R44)</f>
        <v>3</v>
      </c>
      <c r="S45" s="56">
        <f>SUM(S31:S44)</f>
        <v>0</v>
      </c>
      <c r="T45" s="56">
        <f>SUM(T31:T44)</f>
        <v>42</v>
      </c>
      <c r="U45" s="43">
        <f>SUM(U31:U44)</f>
        <v>14</v>
      </c>
      <c r="V45" s="56">
        <f>+(D25+F25+H25+J25+L25+N25+P25+R25+T25+V25+F45+H45+J45+L45+N45+P45+R45+T45)</f>
        <v>1560</v>
      </c>
      <c r="W45" s="35">
        <f>+(E25+G25+I25+K25+M25+O25+Q25+S25+U25+W25+G45+I45+K45+M45+O45+Q45+S45+U45)</f>
        <v>642</v>
      </c>
      <c r="X45" s="17"/>
      <c r="Y45" s="17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0.40241796200345425</v>
      </c>
      <c r="E46" s="101"/>
      <c r="F46" s="100">
        <f>+(G45/F45)</f>
        <v>0.2962962962962963</v>
      </c>
      <c r="G46" s="101"/>
      <c r="H46" s="100">
        <f>+(I45/H45)</f>
        <v>0.4846153846153846</v>
      </c>
      <c r="I46" s="101"/>
      <c r="J46" s="100">
        <f>+(K45/J45)</f>
        <v>0.3888888888888889</v>
      </c>
      <c r="K46" s="101"/>
      <c r="L46" s="100">
        <f>+(M45/L45)</f>
        <v>0.5</v>
      </c>
      <c r="M46" s="101"/>
      <c r="N46" s="100">
        <f>+(O45/N45)</f>
        <v>0.6129032258064516</v>
      </c>
      <c r="O46" s="101"/>
      <c r="P46" s="100">
        <f>+(Q45/P45)</f>
        <v>0.631578947368421</v>
      </c>
      <c r="Q46" s="101"/>
      <c r="R46" s="100">
        <f>+(S45/R45)</f>
        <v>0</v>
      </c>
      <c r="S46" s="101"/>
      <c r="T46" s="100">
        <f>+(U45/T45)</f>
        <v>0.3333333333333333</v>
      </c>
      <c r="U46" s="101"/>
      <c r="V46" s="100">
        <f>+(W45/V45)</f>
        <v>0.4115384615384615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4">
      <selection activeCell="S30" sqref="S30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60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f>(MARZO!V31)</f>
        <v>52</v>
      </c>
    </row>
    <row r="9" spans="2:20" ht="15">
      <c r="B9" s="122"/>
      <c r="Q9" s="131"/>
      <c r="S9" s="6" t="s">
        <v>15</v>
      </c>
      <c r="T9" s="41">
        <f>(MARZO!V32)</f>
        <v>31</v>
      </c>
    </row>
    <row r="10" spans="2:20" ht="15">
      <c r="B10" s="122"/>
      <c r="Q10" s="131"/>
      <c r="S10" s="6" t="s">
        <v>16</v>
      </c>
      <c r="T10" s="41">
        <f>(MARZO!V33)</f>
        <v>172</v>
      </c>
    </row>
    <row r="11" spans="2:20" ht="15">
      <c r="B11" s="122"/>
      <c r="Q11" s="131"/>
      <c r="S11" s="6" t="s">
        <v>17</v>
      </c>
      <c r="T11" s="41">
        <f>(MARZO!V34)</f>
        <v>114</v>
      </c>
    </row>
    <row r="12" spans="2:20" ht="15">
      <c r="B12" s="122"/>
      <c r="Q12" s="131"/>
      <c r="S12" s="6" t="s">
        <v>47</v>
      </c>
      <c r="T12" s="41">
        <f>(MARZO!V35)</f>
        <v>69</v>
      </c>
    </row>
    <row r="13" spans="2:20" ht="15">
      <c r="B13" s="122"/>
      <c r="Q13" s="131"/>
      <c r="S13" s="7" t="s">
        <v>45</v>
      </c>
      <c r="T13" s="41">
        <f>(MARZO!V36)</f>
        <v>46</v>
      </c>
    </row>
    <row r="14" spans="2:20" ht="15">
      <c r="B14" s="122"/>
      <c r="Q14" s="131"/>
      <c r="S14" s="6" t="s">
        <v>46</v>
      </c>
      <c r="T14" s="41">
        <f>(MARZO!V37)</f>
        <v>311</v>
      </c>
    </row>
    <row r="15" spans="2:20" ht="15">
      <c r="B15" s="122"/>
      <c r="Q15" s="131"/>
      <c r="S15" s="6" t="s">
        <v>20</v>
      </c>
      <c r="T15" s="41">
        <f>(MARZO!V38)</f>
        <v>174</v>
      </c>
    </row>
    <row r="16" spans="2:20" ht="15">
      <c r="B16" s="122"/>
      <c r="Q16" s="131"/>
      <c r="S16" s="6" t="s">
        <v>21</v>
      </c>
      <c r="T16" s="41">
        <f>(MARZO!V39)</f>
        <v>64</v>
      </c>
    </row>
    <row r="17" spans="2:20" ht="15">
      <c r="B17" s="122"/>
      <c r="Q17" s="131"/>
      <c r="S17" s="6" t="s">
        <v>48</v>
      </c>
      <c r="T17" s="41">
        <f>(MARZO!V40)</f>
        <v>169</v>
      </c>
    </row>
    <row r="18" spans="2:20" ht="15">
      <c r="B18" s="122"/>
      <c r="Q18" s="131"/>
      <c r="S18" s="6" t="s">
        <v>23</v>
      </c>
      <c r="T18" s="41">
        <f>(MARZO!V41)</f>
        <v>84</v>
      </c>
    </row>
    <row r="19" spans="2:20" ht="15">
      <c r="B19" s="122"/>
      <c r="Q19" s="131"/>
      <c r="S19" s="6" t="s">
        <v>49</v>
      </c>
      <c r="T19" s="41">
        <f>(MARZO!V42)</f>
        <v>11</v>
      </c>
    </row>
    <row r="20" spans="2:20" ht="15">
      <c r="B20" s="122"/>
      <c r="Q20" s="131"/>
      <c r="S20" s="6" t="s">
        <v>25</v>
      </c>
      <c r="T20" s="41">
        <f>(MARZO!V43)</f>
        <v>239</v>
      </c>
    </row>
    <row r="21" spans="2:20" ht="15">
      <c r="B21" s="122"/>
      <c r="Q21" s="131"/>
      <c r="S21" s="8" t="s">
        <v>50</v>
      </c>
      <c r="T21" s="41">
        <f>(MARZO!V44)</f>
        <v>24</v>
      </c>
    </row>
    <row r="22" spans="2:21" ht="12.75">
      <c r="B22" s="122"/>
      <c r="Q22" s="131"/>
      <c r="S22" s="4"/>
      <c r="T22" s="10"/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">
      <selection activeCell="C16" sqref="C16:Y24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62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19" t="s">
        <v>8</v>
      </c>
      <c r="M9" s="120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59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/>
      <c r="E11" s="11"/>
      <c r="F11" s="11"/>
      <c r="G11" s="11"/>
      <c r="H11" s="11">
        <v>3</v>
      </c>
      <c r="I11" s="11"/>
      <c r="J11" s="11">
        <v>4</v>
      </c>
      <c r="K11" s="11"/>
      <c r="L11" s="11">
        <v>1</v>
      </c>
      <c r="M11" s="11"/>
      <c r="N11" s="11">
        <v>1</v>
      </c>
      <c r="O11" s="11"/>
      <c r="P11" s="11">
        <v>6</v>
      </c>
      <c r="Q11" s="11">
        <v>1</v>
      </c>
      <c r="R11" s="11">
        <v>7</v>
      </c>
      <c r="S11" s="11">
        <v>1</v>
      </c>
      <c r="T11" s="11">
        <v>5</v>
      </c>
      <c r="U11" s="11">
        <v>1</v>
      </c>
      <c r="V11" s="11">
        <v>1</v>
      </c>
      <c r="W11" s="11"/>
      <c r="X11" s="12">
        <f>(D11+F11+H11+J11+L11+N11+P11+R11+T11+V11)</f>
        <v>28</v>
      </c>
      <c r="Y11" s="12">
        <f>(E11+G11+I11+K11+M11+O11+Q11+S11+U11+W11)</f>
        <v>3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3</v>
      </c>
      <c r="E12" s="13"/>
      <c r="F12" s="13">
        <v>16</v>
      </c>
      <c r="G12" s="13">
        <v>10</v>
      </c>
      <c r="H12" s="13">
        <v>2</v>
      </c>
      <c r="I12" s="13"/>
      <c r="J12" s="13">
        <v>2</v>
      </c>
      <c r="K12" s="13">
        <v>2</v>
      </c>
      <c r="L12" s="13">
        <v>2</v>
      </c>
      <c r="M12" s="13">
        <v>2</v>
      </c>
      <c r="N12" s="13"/>
      <c r="O12" s="13"/>
      <c r="P12" s="13">
        <v>3</v>
      </c>
      <c r="Q12" s="13">
        <v>2</v>
      </c>
      <c r="R12" s="13">
        <v>3</v>
      </c>
      <c r="S12" s="13">
        <v>1</v>
      </c>
      <c r="T12" s="13"/>
      <c r="U12" s="13"/>
      <c r="V12" s="13"/>
      <c r="W12" s="13"/>
      <c r="X12" s="12">
        <f aca="true" t="shared" si="0" ref="X12:Y24">(D12+F12+H12+J12+L12+N12+P12+R12+T12+V12)</f>
        <v>31</v>
      </c>
      <c r="Y12" s="12">
        <f t="shared" si="0"/>
        <v>17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44</v>
      </c>
      <c r="E13" s="13">
        <v>25</v>
      </c>
      <c r="F13" s="13">
        <v>56</v>
      </c>
      <c r="G13" s="13">
        <v>32</v>
      </c>
      <c r="H13" s="13">
        <v>9</v>
      </c>
      <c r="I13" s="13">
        <v>2</v>
      </c>
      <c r="J13" s="13">
        <v>4</v>
      </c>
      <c r="K13" s="13">
        <v>1</v>
      </c>
      <c r="L13" s="13">
        <v>1</v>
      </c>
      <c r="M13" s="13"/>
      <c r="N13" s="13">
        <v>1</v>
      </c>
      <c r="O13" s="13"/>
      <c r="P13" s="13">
        <v>5</v>
      </c>
      <c r="Q13" s="13">
        <v>1</v>
      </c>
      <c r="R13" s="13">
        <v>3</v>
      </c>
      <c r="S13" s="13"/>
      <c r="T13" s="13">
        <v>3</v>
      </c>
      <c r="U13" s="13">
        <v>2</v>
      </c>
      <c r="V13" s="13"/>
      <c r="W13" s="13"/>
      <c r="X13" s="12">
        <f t="shared" si="0"/>
        <v>126</v>
      </c>
      <c r="Y13" s="12">
        <f t="shared" si="0"/>
        <v>63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25</v>
      </c>
      <c r="E14" s="13">
        <v>9</v>
      </c>
      <c r="F14" s="13">
        <v>18</v>
      </c>
      <c r="G14" s="13">
        <v>6</v>
      </c>
      <c r="H14" s="13">
        <v>1</v>
      </c>
      <c r="I14" s="13">
        <v>1</v>
      </c>
      <c r="J14" s="13">
        <v>4</v>
      </c>
      <c r="K14" s="13">
        <v>1</v>
      </c>
      <c r="L14" s="13">
        <v>2</v>
      </c>
      <c r="M14" s="13">
        <v>1</v>
      </c>
      <c r="N14" s="13"/>
      <c r="O14" s="13"/>
      <c r="P14" s="13">
        <v>3</v>
      </c>
      <c r="Q14" s="13"/>
      <c r="R14" s="13">
        <v>10</v>
      </c>
      <c r="S14" s="13"/>
      <c r="T14" s="13">
        <v>5</v>
      </c>
      <c r="U14" s="13"/>
      <c r="V14" s="13">
        <v>2</v>
      </c>
      <c r="W14" s="13"/>
      <c r="X14" s="12">
        <f t="shared" si="0"/>
        <v>70</v>
      </c>
      <c r="Y14" s="12">
        <f t="shared" si="0"/>
        <v>18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4</v>
      </c>
      <c r="E15" s="13">
        <v>4</v>
      </c>
      <c r="F15" s="13">
        <v>12</v>
      </c>
      <c r="G15" s="13">
        <v>10</v>
      </c>
      <c r="H15" s="13">
        <v>8</v>
      </c>
      <c r="I15" s="13">
        <v>8</v>
      </c>
      <c r="J15" s="13">
        <v>3</v>
      </c>
      <c r="K15" s="13">
        <v>3</v>
      </c>
      <c r="L15" s="13">
        <v>4</v>
      </c>
      <c r="M15" s="13">
        <v>4</v>
      </c>
      <c r="N15" s="13"/>
      <c r="O15" s="13"/>
      <c r="P15" s="13">
        <v>5</v>
      </c>
      <c r="Q15" s="13">
        <v>5</v>
      </c>
      <c r="R15" s="13">
        <v>7</v>
      </c>
      <c r="S15" s="13">
        <v>5</v>
      </c>
      <c r="T15" s="13"/>
      <c r="U15" s="13"/>
      <c r="V15" s="13"/>
      <c r="W15" s="13"/>
      <c r="X15" s="12">
        <f t="shared" si="0"/>
        <v>43</v>
      </c>
      <c r="Y15" s="12">
        <f t="shared" si="0"/>
        <v>39</v>
      </c>
      <c r="Z15" s="2"/>
      <c r="AA15" s="122"/>
      <c r="AB15" s="29"/>
    </row>
    <row r="16" spans="1:28" ht="14.25">
      <c r="A16" s="121"/>
      <c r="B16" s="27"/>
      <c r="C16" s="25" t="s">
        <v>45</v>
      </c>
      <c r="D16" s="14">
        <v>3</v>
      </c>
      <c r="E16" s="13">
        <v>1</v>
      </c>
      <c r="F16" s="13">
        <v>3</v>
      </c>
      <c r="G16" s="13">
        <v>2</v>
      </c>
      <c r="H16" s="13"/>
      <c r="I16" s="13"/>
      <c r="J16" s="13">
        <v>1</v>
      </c>
      <c r="K16" s="13">
        <v>1</v>
      </c>
      <c r="L16" s="13">
        <v>12</v>
      </c>
      <c r="M16" s="13">
        <v>1</v>
      </c>
      <c r="N16" s="13"/>
      <c r="O16" s="13"/>
      <c r="P16" s="13">
        <v>7</v>
      </c>
      <c r="Q16" s="13">
        <v>2</v>
      </c>
      <c r="R16" s="13">
        <v>1</v>
      </c>
      <c r="S16" s="13"/>
      <c r="T16" s="13">
        <v>1</v>
      </c>
      <c r="U16" s="13"/>
      <c r="V16" s="13">
        <v>1</v>
      </c>
      <c r="W16" s="13"/>
      <c r="X16" s="12">
        <f t="shared" si="0"/>
        <v>29</v>
      </c>
      <c r="Y16" s="12">
        <f t="shared" si="0"/>
        <v>7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41</v>
      </c>
      <c r="E17" s="13">
        <v>38</v>
      </c>
      <c r="F17" s="13">
        <v>77</v>
      </c>
      <c r="G17" s="13">
        <v>71</v>
      </c>
      <c r="H17" s="13">
        <v>28</v>
      </c>
      <c r="I17" s="13">
        <v>24</v>
      </c>
      <c r="J17" s="13">
        <v>5</v>
      </c>
      <c r="K17" s="13">
        <v>5</v>
      </c>
      <c r="L17" s="13">
        <v>19</v>
      </c>
      <c r="M17" s="13">
        <v>14</v>
      </c>
      <c r="N17" s="13"/>
      <c r="O17" s="13"/>
      <c r="P17" s="13">
        <v>14</v>
      </c>
      <c r="Q17" s="13">
        <v>14</v>
      </c>
      <c r="R17" s="13">
        <v>30</v>
      </c>
      <c r="S17" s="13">
        <v>27</v>
      </c>
      <c r="T17" s="13">
        <v>7</v>
      </c>
      <c r="U17" s="13">
        <v>7</v>
      </c>
      <c r="V17" s="13">
        <v>2</v>
      </c>
      <c r="W17" s="13">
        <v>2</v>
      </c>
      <c r="X17" s="12">
        <f t="shared" si="0"/>
        <v>223</v>
      </c>
      <c r="Y17" s="12">
        <f t="shared" si="0"/>
        <v>202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27</v>
      </c>
      <c r="E18" s="13">
        <v>13</v>
      </c>
      <c r="F18" s="13">
        <v>59</v>
      </c>
      <c r="G18" s="13">
        <v>27</v>
      </c>
      <c r="H18" s="13">
        <v>5</v>
      </c>
      <c r="I18" s="13"/>
      <c r="J18" s="13">
        <v>6</v>
      </c>
      <c r="K18" s="13">
        <v>3</v>
      </c>
      <c r="L18" s="13">
        <v>10</v>
      </c>
      <c r="M18" s="13">
        <v>5</v>
      </c>
      <c r="N18" s="13"/>
      <c r="O18" s="13"/>
      <c r="P18" s="13">
        <v>6</v>
      </c>
      <c r="Q18" s="13">
        <v>1</v>
      </c>
      <c r="R18" s="13">
        <v>11</v>
      </c>
      <c r="S18" s="13">
        <v>6</v>
      </c>
      <c r="T18" s="13">
        <v>5</v>
      </c>
      <c r="U18" s="13">
        <v>4</v>
      </c>
      <c r="V18" s="13">
        <v>5</v>
      </c>
      <c r="W18" s="13">
        <v>1</v>
      </c>
      <c r="X18" s="12">
        <f t="shared" si="0"/>
        <v>134</v>
      </c>
      <c r="Y18" s="12">
        <f t="shared" si="0"/>
        <v>60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16</v>
      </c>
      <c r="E19" s="13">
        <v>12</v>
      </c>
      <c r="F19" s="13">
        <v>19</v>
      </c>
      <c r="G19" s="13">
        <v>15</v>
      </c>
      <c r="H19" s="13">
        <v>1</v>
      </c>
      <c r="I19" s="13"/>
      <c r="J19" s="13"/>
      <c r="K19" s="13"/>
      <c r="L19" s="13">
        <v>1</v>
      </c>
      <c r="M19" s="13"/>
      <c r="N19" s="13"/>
      <c r="O19" s="13"/>
      <c r="P19" s="13"/>
      <c r="Q19" s="13"/>
      <c r="R19" s="13">
        <v>2</v>
      </c>
      <c r="S19" s="13"/>
      <c r="T19" s="13">
        <v>1</v>
      </c>
      <c r="U19" s="13">
        <v>1</v>
      </c>
      <c r="V19" s="13"/>
      <c r="W19" s="13"/>
      <c r="X19" s="12">
        <f t="shared" si="0"/>
        <v>40</v>
      </c>
      <c r="Y19" s="12">
        <f t="shared" si="0"/>
        <v>28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29</v>
      </c>
      <c r="E20" s="13">
        <v>11</v>
      </c>
      <c r="F20" s="13">
        <v>59</v>
      </c>
      <c r="G20" s="13">
        <v>15</v>
      </c>
      <c r="H20" s="13">
        <v>3</v>
      </c>
      <c r="I20" s="13">
        <v>1</v>
      </c>
      <c r="J20" s="13">
        <v>6</v>
      </c>
      <c r="K20" s="13">
        <v>1</v>
      </c>
      <c r="L20" s="13">
        <v>3</v>
      </c>
      <c r="M20" s="13"/>
      <c r="N20" s="13"/>
      <c r="O20" s="13"/>
      <c r="P20" s="13">
        <v>9</v>
      </c>
      <c r="Q20" s="13"/>
      <c r="R20" s="13">
        <v>4</v>
      </c>
      <c r="S20" s="13"/>
      <c r="T20" s="13"/>
      <c r="U20" s="13"/>
      <c r="V20" s="13"/>
      <c r="W20" s="13"/>
      <c r="X20" s="12">
        <f t="shared" si="0"/>
        <v>113</v>
      </c>
      <c r="Y20" s="12">
        <f t="shared" si="0"/>
        <v>28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25</v>
      </c>
      <c r="E21" s="13">
        <v>4</v>
      </c>
      <c r="F21" s="13">
        <v>32</v>
      </c>
      <c r="G21" s="13">
        <v>1</v>
      </c>
      <c r="H21" s="13">
        <v>1</v>
      </c>
      <c r="I21" s="13"/>
      <c r="J21" s="13"/>
      <c r="K21" s="13"/>
      <c r="L21" s="13">
        <v>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>
        <f t="shared" si="0"/>
        <v>59</v>
      </c>
      <c r="Y21" s="12">
        <f t="shared" si="0"/>
        <v>5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/>
      <c r="E22" s="13"/>
      <c r="F22" s="13">
        <v>2</v>
      </c>
      <c r="G22" s="13">
        <v>1</v>
      </c>
      <c r="H22" s="13">
        <v>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>
        <f t="shared" si="0"/>
        <v>3</v>
      </c>
      <c r="Y22" s="12">
        <f t="shared" si="0"/>
        <v>1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61</v>
      </c>
      <c r="E23" s="13">
        <v>7</v>
      </c>
      <c r="F23" s="13">
        <v>102</v>
      </c>
      <c r="G23" s="13">
        <v>6</v>
      </c>
      <c r="H23" s="13">
        <v>4</v>
      </c>
      <c r="I23" s="13"/>
      <c r="J23" s="13">
        <v>6</v>
      </c>
      <c r="K23" s="13"/>
      <c r="L23" s="13"/>
      <c r="M23" s="13"/>
      <c r="N23" s="13"/>
      <c r="O23" s="13"/>
      <c r="P23" s="13">
        <v>5</v>
      </c>
      <c r="Q23" s="13">
        <v>2</v>
      </c>
      <c r="R23" s="13">
        <v>12</v>
      </c>
      <c r="S23" s="13">
        <v>3</v>
      </c>
      <c r="T23" s="13">
        <v>7</v>
      </c>
      <c r="U23" s="13">
        <v>3</v>
      </c>
      <c r="V23" s="13"/>
      <c r="W23" s="13"/>
      <c r="X23" s="12">
        <f t="shared" si="0"/>
        <v>197</v>
      </c>
      <c r="Y23" s="12">
        <f t="shared" si="0"/>
        <v>21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>
        <v>1</v>
      </c>
      <c r="E24" s="23">
        <v>1</v>
      </c>
      <c r="F24" s="23">
        <v>7</v>
      </c>
      <c r="G24" s="23">
        <v>2</v>
      </c>
      <c r="H24" s="23">
        <v>1</v>
      </c>
      <c r="I24" s="23"/>
      <c r="J24" s="23">
        <v>1</v>
      </c>
      <c r="K24" s="23"/>
      <c r="L24" s="13">
        <v>1</v>
      </c>
      <c r="M24" s="13"/>
      <c r="N24" s="23"/>
      <c r="O24" s="23"/>
      <c r="P24" s="23">
        <v>1</v>
      </c>
      <c r="Q24" s="23"/>
      <c r="R24" s="23">
        <v>2</v>
      </c>
      <c r="S24" s="23"/>
      <c r="T24" s="23">
        <v>1</v>
      </c>
      <c r="U24" s="23">
        <v>1</v>
      </c>
      <c r="V24" s="23"/>
      <c r="W24" s="23"/>
      <c r="X24" s="12">
        <f t="shared" si="0"/>
        <v>15</v>
      </c>
      <c r="Y24" s="12">
        <f t="shared" si="0"/>
        <v>4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279</v>
      </c>
      <c r="E25" s="58">
        <f>SUM(E11:E24)</f>
        <v>125</v>
      </c>
      <c r="F25" s="58">
        <f aca="true" t="shared" si="1" ref="F25:W25">SUM(F11:F24)</f>
        <v>462</v>
      </c>
      <c r="G25" s="58">
        <f t="shared" si="1"/>
        <v>198</v>
      </c>
      <c r="H25" s="58">
        <f t="shared" si="1"/>
        <v>67</v>
      </c>
      <c r="I25" s="58">
        <f t="shared" si="1"/>
        <v>36</v>
      </c>
      <c r="J25" s="58">
        <f t="shared" si="1"/>
        <v>42</v>
      </c>
      <c r="K25" s="58">
        <f t="shared" si="1"/>
        <v>17</v>
      </c>
      <c r="L25" s="58">
        <f t="shared" si="1"/>
        <v>57</v>
      </c>
      <c r="M25" s="58">
        <f t="shared" si="1"/>
        <v>27</v>
      </c>
      <c r="N25" s="58">
        <f t="shared" si="1"/>
        <v>2</v>
      </c>
      <c r="O25" s="58">
        <f t="shared" si="1"/>
        <v>0</v>
      </c>
      <c r="P25" s="58">
        <f t="shared" si="1"/>
        <v>64</v>
      </c>
      <c r="Q25" s="58">
        <f t="shared" si="1"/>
        <v>28</v>
      </c>
      <c r="R25" s="58">
        <f t="shared" si="1"/>
        <v>92</v>
      </c>
      <c r="S25" s="58">
        <f t="shared" si="1"/>
        <v>43</v>
      </c>
      <c r="T25" s="58">
        <f t="shared" si="1"/>
        <v>35</v>
      </c>
      <c r="U25" s="58">
        <f t="shared" si="1"/>
        <v>19</v>
      </c>
      <c r="V25" s="58">
        <f t="shared" si="1"/>
        <v>11</v>
      </c>
      <c r="W25" s="58">
        <f t="shared" si="1"/>
        <v>3</v>
      </c>
      <c r="X25" s="58">
        <f>+(D25+F25+H25+J25+L25+N25+P25+R25+T25+V25)</f>
        <v>1111</v>
      </c>
      <c r="Y25" s="35">
        <f>+(E25+G25+I25+K25+M25+O25+Q25+S25+U25+W25)</f>
        <v>496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0.44802867383512546</v>
      </c>
      <c r="E26" s="101"/>
      <c r="F26" s="100">
        <f>+(G25/F25)</f>
        <v>0.42857142857142855</v>
      </c>
      <c r="G26" s="101"/>
      <c r="H26" s="100">
        <f>+(I25/H25)</f>
        <v>0.5373134328358209</v>
      </c>
      <c r="I26" s="101"/>
      <c r="J26" s="100">
        <f>+(K25/J25)</f>
        <v>0.40476190476190477</v>
      </c>
      <c r="K26" s="101"/>
      <c r="L26" s="100">
        <f>+(M25/L25)</f>
        <v>0.47368421052631576</v>
      </c>
      <c r="M26" s="101"/>
      <c r="N26" s="100">
        <f>+(O25/N25)</f>
        <v>0</v>
      </c>
      <c r="O26" s="101"/>
      <c r="P26" s="100">
        <f>+(Q25/P25)</f>
        <v>0.4375</v>
      </c>
      <c r="Q26" s="101"/>
      <c r="R26" s="100">
        <f>+(S25/R25)</f>
        <v>0.4673913043478261</v>
      </c>
      <c r="S26" s="101"/>
      <c r="T26" s="100">
        <f>+(U25/T25)</f>
        <v>0.5428571428571428</v>
      </c>
      <c r="U26" s="101"/>
      <c r="V26" s="100">
        <f>+(W25/V25)</f>
        <v>0.2727272727272727</v>
      </c>
      <c r="W26" s="101"/>
      <c r="X26" s="100">
        <f>+(Y25/X25)</f>
        <v>0.4464446444644464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5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65" t="s">
        <v>39</v>
      </c>
      <c r="T30" s="33" t="s">
        <v>38</v>
      </c>
      <c r="U30" s="33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E44">(X11)</f>
        <v>28</v>
      </c>
      <c r="E31" s="12">
        <f t="shared" si="2"/>
        <v>3</v>
      </c>
      <c r="F31" s="11">
        <v>10</v>
      </c>
      <c r="G31" s="11">
        <v>1</v>
      </c>
      <c r="H31" s="11">
        <v>1</v>
      </c>
      <c r="I31" s="11">
        <v>1</v>
      </c>
      <c r="J31" s="11"/>
      <c r="K31" s="11"/>
      <c r="L31" s="11">
        <v>1</v>
      </c>
      <c r="M31" s="11"/>
      <c r="N31" s="11">
        <v>6</v>
      </c>
      <c r="O31" s="11"/>
      <c r="P31" s="11">
        <v>2</v>
      </c>
      <c r="Q31" s="11"/>
      <c r="R31" s="11"/>
      <c r="S31" s="40"/>
      <c r="T31" s="11">
        <v>3</v>
      </c>
      <c r="U31" s="11"/>
      <c r="V31" s="41">
        <f aca="true" t="shared" si="3" ref="V31:W44">(D31+F31+H31+J31+L31+N31+P31+R31+T31)</f>
        <v>51</v>
      </c>
      <c r="W31" s="41">
        <f>(E31+G31+I31+K31+M31+O31+Q31+S31+U31)</f>
        <v>5</v>
      </c>
      <c r="X31" s="19"/>
      <c r="Y31" s="19"/>
      <c r="Z31" s="42"/>
      <c r="AA31" s="122"/>
      <c r="AB31" s="29"/>
      <c r="AC31" s="50">
        <f>(W31/V31)</f>
        <v>0.09803921568627451</v>
      </c>
    </row>
    <row r="32" spans="1:29" ht="15">
      <c r="A32" s="121"/>
      <c r="B32" s="27"/>
      <c r="C32" s="25" t="s">
        <v>15</v>
      </c>
      <c r="D32" s="12">
        <f t="shared" si="2"/>
        <v>31</v>
      </c>
      <c r="E32" s="12">
        <f t="shared" si="2"/>
        <v>17</v>
      </c>
      <c r="F32" s="13">
        <v>3</v>
      </c>
      <c r="G32" s="13">
        <v>2</v>
      </c>
      <c r="H32" s="13">
        <v>5</v>
      </c>
      <c r="I32" s="13">
        <v>5</v>
      </c>
      <c r="J32" s="13">
        <v>2</v>
      </c>
      <c r="K32" s="13"/>
      <c r="L32" s="13"/>
      <c r="M32" s="13"/>
      <c r="N32" s="13">
        <v>3</v>
      </c>
      <c r="O32" s="13">
        <v>1</v>
      </c>
      <c r="P32" s="13"/>
      <c r="Q32" s="13"/>
      <c r="R32" s="13"/>
      <c r="S32" s="20"/>
      <c r="T32" s="13">
        <v>3</v>
      </c>
      <c r="U32" s="13">
        <v>3</v>
      </c>
      <c r="V32" s="41">
        <f t="shared" si="3"/>
        <v>47</v>
      </c>
      <c r="W32" s="41">
        <f t="shared" si="3"/>
        <v>28</v>
      </c>
      <c r="X32" s="16"/>
      <c r="Y32" s="16"/>
      <c r="Z32" s="42"/>
      <c r="AA32" s="122"/>
      <c r="AB32" s="29"/>
      <c r="AC32" s="50">
        <f aca="true" t="shared" si="4" ref="AC32:AC44">(W32/V32)</f>
        <v>0.5957446808510638</v>
      </c>
    </row>
    <row r="33" spans="1:29" ht="15">
      <c r="A33" s="121"/>
      <c r="B33" s="27"/>
      <c r="C33" s="25" t="s">
        <v>16</v>
      </c>
      <c r="D33" s="12">
        <f t="shared" si="2"/>
        <v>126</v>
      </c>
      <c r="E33" s="12">
        <f t="shared" si="2"/>
        <v>63</v>
      </c>
      <c r="F33" s="13">
        <v>18</v>
      </c>
      <c r="G33" s="13">
        <v>3</v>
      </c>
      <c r="H33" s="13">
        <v>7</v>
      </c>
      <c r="I33" s="13">
        <v>5</v>
      </c>
      <c r="J33" s="13"/>
      <c r="K33" s="13"/>
      <c r="L33" s="13">
        <v>3</v>
      </c>
      <c r="M33" s="13">
        <v>2</v>
      </c>
      <c r="N33" s="13">
        <v>5</v>
      </c>
      <c r="O33" s="13">
        <v>1</v>
      </c>
      <c r="P33" s="13">
        <v>2</v>
      </c>
      <c r="Q33" s="13">
        <v>1</v>
      </c>
      <c r="R33" s="13"/>
      <c r="S33" s="20"/>
      <c r="T33" s="13">
        <v>1</v>
      </c>
      <c r="U33" s="13">
        <v>1</v>
      </c>
      <c r="V33" s="51">
        <f t="shared" si="3"/>
        <v>162</v>
      </c>
      <c r="W33" s="41">
        <f t="shared" si="3"/>
        <v>76</v>
      </c>
      <c r="X33" s="16"/>
      <c r="Y33" s="16"/>
      <c r="Z33" s="42"/>
      <c r="AA33" s="122"/>
      <c r="AB33" s="29"/>
      <c r="AC33" s="50">
        <f t="shared" si="4"/>
        <v>0.4691358024691358</v>
      </c>
    </row>
    <row r="34" spans="1:29" ht="15">
      <c r="A34" s="121"/>
      <c r="B34" s="27"/>
      <c r="C34" s="25" t="s">
        <v>17</v>
      </c>
      <c r="D34" s="12">
        <f t="shared" si="2"/>
        <v>70</v>
      </c>
      <c r="E34" s="12">
        <f t="shared" si="2"/>
        <v>18</v>
      </c>
      <c r="F34" s="13">
        <v>11</v>
      </c>
      <c r="G34" s="13">
        <v>2</v>
      </c>
      <c r="H34" s="13">
        <v>7</v>
      </c>
      <c r="I34" s="13">
        <v>4</v>
      </c>
      <c r="J34" s="13">
        <v>1</v>
      </c>
      <c r="K34" s="13"/>
      <c r="L34" s="13">
        <v>1</v>
      </c>
      <c r="M34" s="13"/>
      <c r="N34" s="13">
        <v>3</v>
      </c>
      <c r="O34" s="13"/>
      <c r="P34" s="13">
        <v>1</v>
      </c>
      <c r="Q34" s="13"/>
      <c r="R34" s="13"/>
      <c r="S34" s="20"/>
      <c r="T34" s="13">
        <v>1</v>
      </c>
      <c r="U34" s="13"/>
      <c r="V34" s="51">
        <f t="shared" si="3"/>
        <v>95</v>
      </c>
      <c r="W34" s="41">
        <f t="shared" si="3"/>
        <v>24</v>
      </c>
      <c r="X34" s="16"/>
      <c r="Y34" s="16"/>
      <c r="Z34" s="42"/>
      <c r="AA34" s="122"/>
      <c r="AB34" s="29"/>
      <c r="AC34" s="50">
        <f t="shared" si="4"/>
        <v>0.25263157894736843</v>
      </c>
    </row>
    <row r="35" spans="1:30" ht="15">
      <c r="A35" s="121"/>
      <c r="B35" s="27"/>
      <c r="C35" s="25" t="s">
        <v>18</v>
      </c>
      <c r="D35" s="12">
        <f t="shared" si="2"/>
        <v>43</v>
      </c>
      <c r="E35" s="12">
        <f t="shared" si="2"/>
        <v>39</v>
      </c>
      <c r="F35" s="13">
        <v>10</v>
      </c>
      <c r="G35" s="13">
        <v>10</v>
      </c>
      <c r="H35" s="13">
        <v>8</v>
      </c>
      <c r="I35" s="13">
        <v>6</v>
      </c>
      <c r="J35" s="13">
        <v>3</v>
      </c>
      <c r="K35" s="13">
        <v>2</v>
      </c>
      <c r="L35" s="13">
        <v>3</v>
      </c>
      <c r="M35" s="13">
        <v>3</v>
      </c>
      <c r="N35" s="13">
        <v>3</v>
      </c>
      <c r="O35" s="13">
        <v>3</v>
      </c>
      <c r="P35" s="13"/>
      <c r="Q35" s="13"/>
      <c r="R35" s="13">
        <v>1</v>
      </c>
      <c r="S35" s="20">
        <v>1</v>
      </c>
      <c r="T35" s="13">
        <v>2</v>
      </c>
      <c r="U35" s="13">
        <v>2</v>
      </c>
      <c r="V35" s="41">
        <f t="shared" si="3"/>
        <v>73</v>
      </c>
      <c r="W35" s="41">
        <f t="shared" si="3"/>
        <v>66</v>
      </c>
      <c r="X35" s="19"/>
      <c r="Y35" s="19"/>
      <c r="Z35" s="42"/>
      <c r="AA35" s="122"/>
      <c r="AB35" s="29"/>
      <c r="AC35" s="50">
        <f t="shared" si="4"/>
        <v>0.9041095890410958</v>
      </c>
      <c r="AD35" s="28"/>
    </row>
    <row r="36" spans="1:30" ht="15">
      <c r="A36" s="121"/>
      <c r="B36" s="27"/>
      <c r="C36" s="82" t="s">
        <v>45</v>
      </c>
      <c r="D36" s="83">
        <f t="shared" si="2"/>
        <v>29</v>
      </c>
      <c r="E36" s="83">
        <f t="shared" si="2"/>
        <v>7</v>
      </c>
      <c r="F36" s="96"/>
      <c r="G36" s="96"/>
      <c r="H36" s="96">
        <v>9</v>
      </c>
      <c r="I36" s="96">
        <v>4</v>
      </c>
      <c r="J36" s="96">
        <v>3</v>
      </c>
      <c r="K36" s="96">
        <v>1</v>
      </c>
      <c r="L36" s="96"/>
      <c r="M36" s="96"/>
      <c r="N36" s="96"/>
      <c r="O36" s="96"/>
      <c r="P36" s="96"/>
      <c r="Q36" s="96"/>
      <c r="R36" s="96">
        <v>1</v>
      </c>
      <c r="S36" s="97">
        <v>1</v>
      </c>
      <c r="T36" s="96">
        <v>3</v>
      </c>
      <c r="U36" s="96">
        <v>3</v>
      </c>
      <c r="V36" s="99">
        <f t="shared" si="3"/>
        <v>45</v>
      </c>
      <c r="W36" s="99">
        <f t="shared" si="3"/>
        <v>16</v>
      </c>
      <c r="X36" s="19"/>
      <c r="Y36" s="19"/>
      <c r="Z36" s="42"/>
      <c r="AA36" s="122"/>
      <c r="AB36" s="29"/>
      <c r="AC36" s="50">
        <f t="shared" si="4"/>
        <v>0.35555555555555557</v>
      </c>
      <c r="AD36" s="28"/>
    </row>
    <row r="37" spans="1:30" ht="15">
      <c r="A37" s="121"/>
      <c r="B37" s="27"/>
      <c r="C37" s="25" t="s">
        <v>19</v>
      </c>
      <c r="D37" s="12">
        <f t="shared" si="2"/>
        <v>223</v>
      </c>
      <c r="E37" s="12">
        <f t="shared" si="2"/>
        <v>202</v>
      </c>
      <c r="F37" s="13">
        <v>25</v>
      </c>
      <c r="G37" s="13">
        <v>24</v>
      </c>
      <c r="H37" s="13">
        <v>22</v>
      </c>
      <c r="I37" s="13">
        <v>18</v>
      </c>
      <c r="J37" s="13">
        <v>7</v>
      </c>
      <c r="K37" s="13">
        <v>7</v>
      </c>
      <c r="L37" s="13">
        <v>12</v>
      </c>
      <c r="M37" s="13">
        <v>11</v>
      </c>
      <c r="N37" s="13">
        <v>21</v>
      </c>
      <c r="O37" s="13">
        <v>19</v>
      </c>
      <c r="P37" s="13">
        <v>5</v>
      </c>
      <c r="Q37" s="13">
        <v>4</v>
      </c>
      <c r="R37" s="13">
        <v>3</v>
      </c>
      <c r="S37" s="20">
        <v>3</v>
      </c>
      <c r="T37" s="13">
        <v>8</v>
      </c>
      <c r="U37" s="13">
        <v>8</v>
      </c>
      <c r="V37" s="41">
        <f t="shared" si="3"/>
        <v>326</v>
      </c>
      <c r="W37" s="52">
        <f t="shared" si="3"/>
        <v>296</v>
      </c>
      <c r="X37" s="19"/>
      <c r="Y37" s="19"/>
      <c r="Z37" s="42"/>
      <c r="AA37" s="122"/>
      <c r="AB37" s="29"/>
      <c r="AC37" s="50">
        <f t="shared" si="4"/>
        <v>0.9079754601226994</v>
      </c>
      <c r="AD37" s="30"/>
    </row>
    <row r="38" spans="1:29" ht="15">
      <c r="A38" s="121"/>
      <c r="B38" s="27"/>
      <c r="C38" s="25" t="s">
        <v>20</v>
      </c>
      <c r="D38" s="12">
        <f t="shared" si="2"/>
        <v>134</v>
      </c>
      <c r="E38" s="12">
        <f t="shared" si="2"/>
        <v>60</v>
      </c>
      <c r="F38" s="13">
        <v>9</v>
      </c>
      <c r="G38" s="13"/>
      <c r="H38" s="13">
        <v>17</v>
      </c>
      <c r="I38" s="13">
        <v>6</v>
      </c>
      <c r="J38" s="13">
        <v>7</v>
      </c>
      <c r="K38" s="13">
        <v>3</v>
      </c>
      <c r="L38" s="13">
        <v>1</v>
      </c>
      <c r="M38" s="13">
        <v>1</v>
      </c>
      <c r="N38" s="13">
        <v>4</v>
      </c>
      <c r="O38" s="13">
        <v>2</v>
      </c>
      <c r="P38" s="13">
        <v>4</v>
      </c>
      <c r="Q38" s="13">
        <v>2</v>
      </c>
      <c r="R38" s="13">
        <v>1</v>
      </c>
      <c r="S38" s="20">
        <v>1</v>
      </c>
      <c r="T38" s="13">
        <v>9</v>
      </c>
      <c r="U38" s="13">
        <v>3</v>
      </c>
      <c r="V38" s="41">
        <f t="shared" si="3"/>
        <v>186</v>
      </c>
      <c r="W38" s="41">
        <f t="shared" si="3"/>
        <v>78</v>
      </c>
      <c r="X38" s="19"/>
      <c r="Y38" s="19"/>
      <c r="Z38" s="42"/>
      <c r="AA38" s="122"/>
      <c r="AB38" s="29"/>
      <c r="AC38" s="50">
        <f t="shared" si="4"/>
        <v>0.41935483870967744</v>
      </c>
    </row>
    <row r="39" spans="1:29" ht="15">
      <c r="A39" s="121"/>
      <c r="B39" s="27"/>
      <c r="C39" s="25" t="s">
        <v>21</v>
      </c>
      <c r="D39" s="12">
        <f t="shared" si="2"/>
        <v>40</v>
      </c>
      <c r="E39" s="12">
        <f t="shared" si="2"/>
        <v>28</v>
      </c>
      <c r="F39" s="13">
        <v>8</v>
      </c>
      <c r="G39" s="13">
        <v>1</v>
      </c>
      <c r="H39" s="13">
        <v>4</v>
      </c>
      <c r="I39" s="13">
        <v>1</v>
      </c>
      <c r="J39" s="13"/>
      <c r="K39" s="13"/>
      <c r="L39" s="13">
        <v>1</v>
      </c>
      <c r="M39" s="13">
        <v>1</v>
      </c>
      <c r="N39" s="13">
        <v>2</v>
      </c>
      <c r="O39" s="13">
        <v>1</v>
      </c>
      <c r="P39" s="13"/>
      <c r="Q39" s="13"/>
      <c r="R39" s="13"/>
      <c r="S39" s="20"/>
      <c r="T39" s="13">
        <v>2</v>
      </c>
      <c r="U39" s="13">
        <v>1</v>
      </c>
      <c r="V39" s="41">
        <f t="shared" si="3"/>
        <v>57</v>
      </c>
      <c r="W39" s="41">
        <f t="shared" si="3"/>
        <v>33</v>
      </c>
      <c r="X39" s="17"/>
      <c r="Y39" s="17"/>
      <c r="Z39" s="42"/>
      <c r="AA39" s="122"/>
      <c r="AB39" s="29"/>
      <c r="AC39" s="50">
        <f t="shared" si="4"/>
        <v>0.5789473684210527</v>
      </c>
    </row>
    <row r="40" spans="1:29" ht="15">
      <c r="A40" s="121"/>
      <c r="B40" s="27"/>
      <c r="C40" s="25" t="s">
        <v>22</v>
      </c>
      <c r="D40" s="12">
        <f t="shared" si="2"/>
        <v>113</v>
      </c>
      <c r="E40" s="12">
        <f t="shared" si="2"/>
        <v>28</v>
      </c>
      <c r="F40" s="13">
        <v>11</v>
      </c>
      <c r="G40" s="13"/>
      <c r="H40" s="13">
        <v>11</v>
      </c>
      <c r="I40" s="13">
        <v>1</v>
      </c>
      <c r="J40" s="13">
        <v>6</v>
      </c>
      <c r="K40" s="13">
        <v>1</v>
      </c>
      <c r="L40" s="13">
        <v>2</v>
      </c>
      <c r="M40" s="13">
        <v>1</v>
      </c>
      <c r="N40" s="13">
        <v>2</v>
      </c>
      <c r="O40" s="13">
        <v>2</v>
      </c>
      <c r="P40" s="13">
        <v>1</v>
      </c>
      <c r="Q40" s="13"/>
      <c r="R40" s="13"/>
      <c r="S40" s="20"/>
      <c r="T40" s="13">
        <v>1</v>
      </c>
      <c r="U40" s="13"/>
      <c r="V40" s="41">
        <f t="shared" si="3"/>
        <v>147</v>
      </c>
      <c r="W40" s="41">
        <f t="shared" si="3"/>
        <v>33</v>
      </c>
      <c r="X40" s="17"/>
      <c r="Y40" s="17"/>
      <c r="Z40" s="42"/>
      <c r="AA40" s="122"/>
      <c r="AB40" s="29"/>
      <c r="AC40" s="50">
        <f t="shared" si="4"/>
        <v>0.22448979591836735</v>
      </c>
    </row>
    <row r="41" spans="1:29" ht="15">
      <c r="A41" s="121"/>
      <c r="B41" s="27"/>
      <c r="C41" s="25" t="s">
        <v>23</v>
      </c>
      <c r="D41" s="12">
        <f t="shared" si="2"/>
        <v>59</v>
      </c>
      <c r="E41" s="12">
        <f t="shared" si="2"/>
        <v>5</v>
      </c>
      <c r="F41" s="13"/>
      <c r="G41" s="13"/>
      <c r="H41" s="13">
        <v>10</v>
      </c>
      <c r="I41" s="13"/>
      <c r="J41" s="13">
        <v>1</v>
      </c>
      <c r="K41" s="13"/>
      <c r="L41" s="13"/>
      <c r="M41" s="13"/>
      <c r="N41" s="13">
        <v>2</v>
      </c>
      <c r="O41" s="13">
        <v>1</v>
      </c>
      <c r="P41" s="13"/>
      <c r="Q41" s="13"/>
      <c r="R41" s="13"/>
      <c r="S41" s="20"/>
      <c r="T41" s="13"/>
      <c r="U41" s="13"/>
      <c r="V41" s="41">
        <f t="shared" si="3"/>
        <v>72</v>
      </c>
      <c r="W41" s="41">
        <f t="shared" si="3"/>
        <v>6</v>
      </c>
      <c r="X41" s="18"/>
      <c r="Y41" s="18"/>
      <c r="Z41" s="42"/>
      <c r="AA41" s="122"/>
      <c r="AB41" s="29"/>
      <c r="AC41" s="50">
        <f t="shared" si="4"/>
        <v>0.08333333333333333</v>
      </c>
    </row>
    <row r="42" spans="1:29" ht="15">
      <c r="A42" s="121"/>
      <c r="B42" s="27"/>
      <c r="C42" s="25" t="s">
        <v>24</v>
      </c>
      <c r="D42" s="12">
        <f t="shared" si="2"/>
        <v>3</v>
      </c>
      <c r="E42" s="12">
        <f t="shared" si="2"/>
        <v>1</v>
      </c>
      <c r="F42" s="13"/>
      <c r="G42" s="13"/>
      <c r="H42" s="13">
        <v>5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0"/>
      <c r="T42" s="13"/>
      <c r="U42" s="13"/>
      <c r="V42" s="41">
        <f t="shared" si="3"/>
        <v>8</v>
      </c>
      <c r="W42" s="41">
        <f t="shared" si="3"/>
        <v>1</v>
      </c>
      <c r="X42" s="19"/>
      <c r="Y42" s="19"/>
      <c r="Z42" s="42"/>
      <c r="AA42" s="122"/>
      <c r="AB42" s="29"/>
      <c r="AC42" s="50">
        <f t="shared" si="4"/>
        <v>0.125</v>
      </c>
    </row>
    <row r="43" spans="1:29" ht="15">
      <c r="A43" s="121"/>
      <c r="B43" s="27"/>
      <c r="C43" s="25" t="s">
        <v>25</v>
      </c>
      <c r="D43" s="12">
        <f t="shared" si="2"/>
        <v>197</v>
      </c>
      <c r="E43" s="12">
        <f t="shared" si="2"/>
        <v>21</v>
      </c>
      <c r="F43" s="13">
        <v>18</v>
      </c>
      <c r="G43" s="13">
        <v>2</v>
      </c>
      <c r="H43" s="13">
        <v>5</v>
      </c>
      <c r="I43" s="13">
        <v>5</v>
      </c>
      <c r="J43" s="13">
        <v>1</v>
      </c>
      <c r="K43" s="13"/>
      <c r="L43" s="13">
        <v>1</v>
      </c>
      <c r="M43" s="13"/>
      <c r="N43" s="13">
        <v>9</v>
      </c>
      <c r="O43" s="13"/>
      <c r="P43" s="13">
        <v>1</v>
      </c>
      <c r="Q43" s="13"/>
      <c r="R43" s="13">
        <v>1</v>
      </c>
      <c r="S43" s="20"/>
      <c r="T43" s="13">
        <v>7</v>
      </c>
      <c r="U43" s="13"/>
      <c r="V43" s="41">
        <f t="shared" si="3"/>
        <v>240</v>
      </c>
      <c r="W43" s="41">
        <f t="shared" si="3"/>
        <v>28</v>
      </c>
      <c r="X43" s="19"/>
      <c r="Y43" s="19"/>
      <c r="Z43" s="42"/>
      <c r="AA43" s="122"/>
      <c r="AB43" s="29"/>
      <c r="AC43" s="50">
        <f t="shared" si="4"/>
        <v>0.11666666666666667</v>
      </c>
    </row>
    <row r="44" spans="1:29" ht="15.75" thickBot="1">
      <c r="A44" s="121"/>
      <c r="B44" s="27"/>
      <c r="C44" s="26" t="s">
        <v>26</v>
      </c>
      <c r="D44" s="12">
        <f t="shared" si="2"/>
        <v>15</v>
      </c>
      <c r="E44" s="12">
        <f t="shared" si="2"/>
        <v>4</v>
      </c>
      <c r="F44" s="15">
        <v>3</v>
      </c>
      <c r="G44" s="15"/>
      <c r="H44" s="13">
        <v>8</v>
      </c>
      <c r="I44" s="13">
        <v>4</v>
      </c>
      <c r="J44" s="15">
        <v>3</v>
      </c>
      <c r="K44" s="15">
        <v>2</v>
      </c>
      <c r="L44" s="15"/>
      <c r="M44" s="15"/>
      <c r="N44" s="15"/>
      <c r="O44" s="15"/>
      <c r="P44" s="15"/>
      <c r="Q44" s="15"/>
      <c r="R44" s="15"/>
      <c r="S44" s="21"/>
      <c r="T44" s="15"/>
      <c r="U44" s="15"/>
      <c r="V44" s="41">
        <f t="shared" si="3"/>
        <v>29</v>
      </c>
      <c r="W44" s="41">
        <f t="shared" si="3"/>
        <v>10</v>
      </c>
      <c r="X44" s="19"/>
      <c r="Y44" s="19"/>
      <c r="Z44" s="42"/>
      <c r="AA44" s="122"/>
      <c r="AB44" s="29"/>
      <c r="AC44" s="50">
        <f t="shared" si="4"/>
        <v>0.3448275862068966</v>
      </c>
    </row>
    <row r="45" spans="1:29" ht="15.75" thickBot="1">
      <c r="A45" s="121"/>
      <c r="B45" s="27"/>
      <c r="C45" s="34" t="s">
        <v>27</v>
      </c>
      <c r="D45" s="58">
        <f>+(D25+F25+H25+J25+L25+N25+P25+R25+T25+V25)</f>
        <v>1111</v>
      </c>
      <c r="E45" s="35">
        <f>+(E25+G25+I25+K25+M25+O25+Q25+S25+U25+W25)</f>
        <v>496</v>
      </c>
      <c r="F45" s="58">
        <f>SUM(F31:F44)</f>
        <v>126</v>
      </c>
      <c r="G45" s="58">
        <f aca="true" t="shared" si="5" ref="G45:Q45">SUM(G31:G44)</f>
        <v>45</v>
      </c>
      <c r="H45" s="58">
        <f t="shared" si="5"/>
        <v>119</v>
      </c>
      <c r="I45" s="58">
        <f t="shared" si="5"/>
        <v>60</v>
      </c>
      <c r="J45" s="58">
        <f t="shared" si="5"/>
        <v>34</v>
      </c>
      <c r="K45" s="58">
        <f t="shared" si="5"/>
        <v>16</v>
      </c>
      <c r="L45" s="58">
        <f t="shared" si="5"/>
        <v>25</v>
      </c>
      <c r="M45" s="58">
        <f t="shared" si="5"/>
        <v>19</v>
      </c>
      <c r="N45" s="58">
        <f t="shared" si="5"/>
        <v>60</v>
      </c>
      <c r="O45" s="58">
        <f t="shared" si="5"/>
        <v>30</v>
      </c>
      <c r="P45" s="58">
        <f t="shared" si="5"/>
        <v>16</v>
      </c>
      <c r="Q45" s="58">
        <f t="shared" si="5"/>
        <v>7</v>
      </c>
      <c r="R45" s="58">
        <f>SUM(R31:R44)</f>
        <v>7</v>
      </c>
      <c r="S45" s="58">
        <f>SUM(S31:S44)</f>
        <v>6</v>
      </c>
      <c r="T45" s="58">
        <f>SUM(T31:T44)</f>
        <v>40</v>
      </c>
      <c r="U45" s="43">
        <f>SUM(U31:U44)</f>
        <v>21</v>
      </c>
      <c r="V45" s="58">
        <f>+(D25+F25+H25+J25+L25+N25+P25+R25+T25+V25+F45+H45+J45+L45+N45+P45+R45+T45)</f>
        <v>1538</v>
      </c>
      <c r="W45" s="35">
        <f>+(E25+G25+I25+K25+M25+O25+Q25+S25+U25+W25+G45+I45+K45+M45+O45+Q45+S45+U45)</f>
        <v>700</v>
      </c>
      <c r="X45" s="17"/>
      <c r="Y45" s="17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0.4464446444644464</v>
      </c>
      <c r="E46" s="101"/>
      <c r="F46" s="100">
        <f>+(G45/F45)</f>
        <v>0.35714285714285715</v>
      </c>
      <c r="G46" s="101"/>
      <c r="H46" s="100">
        <f>+(I45/H45)</f>
        <v>0.5042016806722689</v>
      </c>
      <c r="I46" s="101"/>
      <c r="J46" s="100">
        <f>+(K45/J45)</f>
        <v>0.47058823529411764</v>
      </c>
      <c r="K46" s="101"/>
      <c r="L46" s="100">
        <f>+(M45/L45)</f>
        <v>0.76</v>
      </c>
      <c r="M46" s="101"/>
      <c r="N46" s="100">
        <f>+(O45/N45)</f>
        <v>0.5</v>
      </c>
      <c r="O46" s="101"/>
      <c r="P46" s="100">
        <f>+(Q45/P45)</f>
        <v>0.4375</v>
      </c>
      <c r="Q46" s="101"/>
      <c r="R46" s="100">
        <f>+(S45/R45)</f>
        <v>0.8571428571428571</v>
      </c>
      <c r="S46" s="101"/>
      <c r="T46" s="100">
        <f>+(U45/T45)</f>
        <v>0.525</v>
      </c>
      <c r="U46" s="101"/>
      <c r="V46" s="100">
        <f>+(W45/V45)</f>
        <v>0.45513654096228867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U8" sqref="U8:U21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8" customWidth="1"/>
    <col min="19" max="19" width="16.28125" style="0" customWidth="1"/>
  </cols>
  <sheetData>
    <row r="1" spans="2:17" ht="12.75" customHeight="1">
      <c r="B1" s="122" t="s">
        <v>55</v>
      </c>
      <c r="Q1" s="130" t="s">
        <v>52</v>
      </c>
    </row>
    <row r="2" spans="2:17" ht="12.75">
      <c r="B2" s="122"/>
      <c r="Q2" s="131"/>
    </row>
    <row r="3" spans="2:17" ht="12.75">
      <c r="B3" s="122"/>
      <c r="Q3" s="131"/>
    </row>
    <row r="4" spans="2:17" ht="15.75">
      <c r="B4" s="122"/>
      <c r="D4" s="45"/>
      <c r="Q4" s="131"/>
    </row>
    <row r="5" spans="2:17" ht="23.25" customHeight="1">
      <c r="B5" s="122"/>
      <c r="C5" s="45"/>
      <c r="D5" s="123" t="s">
        <v>63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131"/>
    </row>
    <row r="6" spans="2:17" ht="13.5" thickBot="1">
      <c r="B6" s="122"/>
      <c r="Q6" s="131"/>
    </row>
    <row r="7" spans="2:21" ht="14.25">
      <c r="B7" s="122"/>
      <c r="G7" s="44"/>
      <c r="Q7" s="131"/>
      <c r="S7" s="4"/>
      <c r="T7" s="9" t="s">
        <v>53</v>
      </c>
      <c r="U7" s="1"/>
    </row>
    <row r="8" spans="2:20" ht="15">
      <c r="B8" s="122"/>
      <c r="Q8" s="131"/>
      <c r="S8" s="5" t="s">
        <v>14</v>
      </c>
      <c r="T8" s="41">
        <v>51</v>
      </c>
    </row>
    <row r="9" spans="2:20" ht="15">
      <c r="B9" s="122"/>
      <c r="Q9" s="131"/>
      <c r="S9" s="6" t="s">
        <v>15</v>
      </c>
      <c r="T9" s="41">
        <v>47</v>
      </c>
    </row>
    <row r="10" spans="2:20" ht="15">
      <c r="B10" s="122"/>
      <c r="Q10" s="131"/>
      <c r="S10" s="6" t="s">
        <v>16</v>
      </c>
      <c r="T10" s="41">
        <v>162</v>
      </c>
    </row>
    <row r="11" spans="2:20" ht="15">
      <c r="B11" s="122"/>
      <c r="Q11" s="131"/>
      <c r="S11" s="6" t="s">
        <v>17</v>
      </c>
      <c r="T11" s="41">
        <v>95</v>
      </c>
    </row>
    <row r="12" spans="2:20" ht="15">
      <c r="B12" s="122"/>
      <c r="Q12" s="131"/>
      <c r="S12" s="6" t="s">
        <v>47</v>
      </c>
      <c r="T12" s="41">
        <v>73</v>
      </c>
    </row>
    <row r="13" spans="2:20" ht="15">
      <c r="B13" s="122"/>
      <c r="Q13" s="131"/>
      <c r="S13" s="7" t="s">
        <v>45</v>
      </c>
      <c r="T13" s="41">
        <v>44</v>
      </c>
    </row>
    <row r="14" spans="2:20" ht="15">
      <c r="B14" s="122"/>
      <c r="Q14" s="131"/>
      <c r="S14" s="6" t="s">
        <v>46</v>
      </c>
      <c r="T14" s="41">
        <v>326</v>
      </c>
    </row>
    <row r="15" spans="2:20" ht="15">
      <c r="B15" s="122"/>
      <c r="Q15" s="131"/>
      <c r="S15" s="6" t="s">
        <v>20</v>
      </c>
      <c r="T15" s="41">
        <v>186</v>
      </c>
    </row>
    <row r="16" spans="2:20" ht="15">
      <c r="B16" s="122"/>
      <c r="Q16" s="131"/>
      <c r="S16" s="6" t="s">
        <v>21</v>
      </c>
      <c r="T16" s="41">
        <v>57</v>
      </c>
    </row>
    <row r="17" spans="2:20" ht="15">
      <c r="B17" s="122"/>
      <c r="Q17" s="131"/>
      <c r="S17" s="6" t="s">
        <v>48</v>
      </c>
      <c r="T17" s="41">
        <v>147</v>
      </c>
    </row>
    <row r="18" spans="2:20" ht="15">
      <c r="B18" s="122"/>
      <c r="Q18" s="131"/>
      <c r="S18" s="6" t="s">
        <v>23</v>
      </c>
      <c r="T18" s="41">
        <v>79</v>
      </c>
    </row>
    <row r="19" spans="2:20" ht="15">
      <c r="B19" s="122"/>
      <c r="Q19" s="131"/>
      <c r="S19" s="6" t="s">
        <v>49</v>
      </c>
      <c r="T19" s="41">
        <v>8</v>
      </c>
    </row>
    <row r="20" spans="2:20" ht="15">
      <c r="B20" s="122"/>
      <c r="Q20" s="131"/>
      <c r="S20" s="6" t="s">
        <v>25</v>
      </c>
      <c r="T20" s="41">
        <v>233</v>
      </c>
    </row>
    <row r="21" spans="2:20" ht="15">
      <c r="B21" s="122"/>
      <c r="Q21" s="131"/>
      <c r="S21" s="8" t="s">
        <v>50</v>
      </c>
      <c r="T21" s="41">
        <v>29</v>
      </c>
    </row>
    <row r="22" spans="2:21" ht="12.75">
      <c r="B22" s="122"/>
      <c r="Q22" s="131"/>
      <c r="S22" s="4"/>
      <c r="T22" s="10">
        <v>1537</v>
      </c>
      <c r="U22" s="10"/>
    </row>
    <row r="23" spans="2:17" ht="12.75">
      <c r="B23" s="122"/>
      <c r="Q23" s="131"/>
    </row>
    <row r="24" spans="2:17" ht="12.75">
      <c r="B24" s="122"/>
      <c r="Q24" s="131"/>
    </row>
    <row r="25" spans="2:17" ht="12.75">
      <c r="B25" s="122"/>
      <c r="Q25" s="131"/>
    </row>
    <row r="26" spans="2:17" ht="12.75">
      <c r="B26" s="122"/>
      <c r="Q26" s="131"/>
    </row>
    <row r="27" spans="2:17" ht="12.75">
      <c r="B27" s="122"/>
      <c r="Q27" s="131"/>
    </row>
    <row r="28" spans="2:17" ht="12.75">
      <c r="B28" s="122"/>
      <c r="Q28" s="131"/>
    </row>
    <row r="29" spans="2:17" ht="12.75">
      <c r="B29" s="122"/>
      <c r="Q29" s="131"/>
    </row>
    <row r="30" spans="2:17" ht="12.75">
      <c r="B30" s="122"/>
      <c r="Q30" s="131"/>
    </row>
    <row r="31" spans="2:17" ht="12.75">
      <c r="B31" s="122"/>
      <c r="Q31" s="131"/>
    </row>
    <row r="32" spans="2:17" ht="12.75">
      <c r="B32" s="122"/>
      <c r="Q32" s="131"/>
    </row>
    <row r="33" spans="2:17" ht="12.75">
      <c r="B33" s="122"/>
      <c r="Q33" s="131"/>
    </row>
    <row r="34" spans="2:17" ht="12.75">
      <c r="B34" s="122"/>
      <c r="Q34" s="131"/>
    </row>
    <row r="35" spans="2:17" ht="12.75">
      <c r="B35" s="122"/>
      <c r="Q35" s="131"/>
    </row>
    <row r="36" spans="2:17" ht="12.75">
      <c r="B36" s="122"/>
      <c r="Q36" s="131"/>
    </row>
    <row r="37" spans="2:17" ht="12.75">
      <c r="B37" s="122"/>
      <c r="Q37" s="131"/>
    </row>
    <row r="38" spans="2:17" ht="12.75">
      <c r="B38" s="122"/>
      <c r="Q38" s="131"/>
    </row>
    <row r="39" spans="2:17" ht="12.75">
      <c r="B39" s="122"/>
      <c r="Q39" s="131"/>
    </row>
    <row r="40" spans="2:17" ht="12.75">
      <c r="B40" s="122"/>
      <c r="Q40" s="131"/>
    </row>
    <row r="41" spans="2:17" ht="12.75">
      <c r="B41" s="122"/>
      <c r="D41" s="2" t="s">
        <v>41</v>
      </c>
      <c r="Q41" s="131"/>
    </row>
    <row r="42" spans="2:17" ht="12.75">
      <c r="B42" s="122"/>
      <c r="Q42" s="131"/>
    </row>
    <row r="43" spans="2:17" ht="12.75">
      <c r="B43" s="122"/>
      <c r="Q43" s="131"/>
    </row>
    <row r="44" spans="2:17" ht="12.75">
      <c r="B44" s="122"/>
      <c r="Q44" s="131"/>
    </row>
    <row r="45" spans="2:17" ht="12.75">
      <c r="B45" s="122"/>
      <c r="Q45" s="131"/>
    </row>
    <row r="46" spans="2:17" ht="12.75">
      <c r="B46" s="122"/>
      <c r="Q46" s="131"/>
    </row>
    <row r="47" spans="2:17" ht="12.75">
      <c r="B47" s="122"/>
      <c r="Q47" s="131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">
      <selection activeCell="L24" sqref="L24"/>
    </sheetView>
  </sheetViews>
  <sheetFormatPr defaultColWidth="11.421875" defaultRowHeight="12.75"/>
  <cols>
    <col min="1" max="1" width="6.57421875" style="28" customWidth="1"/>
    <col min="2" max="2" width="4.140625" style="28" customWidth="1"/>
    <col min="3" max="3" width="37.7109375" style="28" customWidth="1"/>
    <col min="4" max="4" width="7.57421875" style="28" customWidth="1"/>
    <col min="5" max="14" width="6.7109375" style="28" customWidth="1"/>
    <col min="15" max="15" width="6.57421875" style="28" customWidth="1"/>
    <col min="16" max="21" width="6.7109375" style="28" customWidth="1"/>
    <col min="22" max="22" width="7.57421875" style="28" customWidth="1"/>
    <col min="23" max="23" width="6.7109375" style="28" customWidth="1"/>
    <col min="24" max="24" width="7.57421875" style="28" customWidth="1"/>
    <col min="25" max="25" width="6.7109375" style="28" customWidth="1"/>
    <col min="26" max="26" width="6.421875" style="28" customWidth="1"/>
    <col min="27" max="28" width="10.00390625" style="28" customWidth="1"/>
  </cols>
  <sheetData>
    <row r="1" spans="1:28" ht="12.75">
      <c r="A1" s="121" t="s">
        <v>54</v>
      </c>
      <c r="B1" s="27"/>
      <c r="AA1" s="122" t="s">
        <v>51</v>
      </c>
      <c r="AB1" s="29"/>
    </row>
    <row r="2" spans="1:28" ht="12.75">
      <c r="A2" s="121"/>
      <c r="B2" s="27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2"/>
      <c r="AB2" s="29"/>
    </row>
    <row r="3" spans="1:28" ht="12.75">
      <c r="A3" s="121"/>
      <c r="B3" s="27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2"/>
      <c r="AB3" s="29"/>
    </row>
    <row r="4" spans="1:28" ht="12.75">
      <c r="A4" s="121"/>
      <c r="B4" s="27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2"/>
      <c r="AB4" s="29"/>
    </row>
    <row r="5" spans="1:28" ht="15.75">
      <c r="A5" s="121"/>
      <c r="B5" s="27"/>
      <c r="C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2"/>
      <c r="AB5" s="29"/>
    </row>
    <row r="6" spans="1:28" ht="15.75">
      <c r="A6" s="121"/>
      <c r="B6" s="27"/>
      <c r="C6" s="123" t="s">
        <v>64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2"/>
      <c r="AA6" s="122"/>
      <c r="AB6" s="29"/>
    </row>
    <row r="7" spans="1:28" ht="15.75" thickBot="1">
      <c r="A7" s="121"/>
      <c r="B7" s="27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2"/>
      <c r="AB7" s="29"/>
    </row>
    <row r="8" spans="1:28" ht="13.5" thickBot="1">
      <c r="A8" s="121"/>
      <c r="B8" s="27"/>
      <c r="C8" s="106" t="s">
        <v>3</v>
      </c>
      <c r="D8" s="124" t="s">
        <v>0</v>
      </c>
      <c r="E8" s="125"/>
      <c r="F8" s="125"/>
      <c r="G8" s="125"/>
      <c r="H8" s="125"/>
      <c r="I8" s="120"/>
      <c r="J8" s="119" t="s">
        <v>1</v>
      </c>
      <c r="K8" s="125"/>
      <c r="L8" s="125"/>
      <c r="M8" s="125"/>
      <c r="N8" s="125"/>
      <c r="O8" s="120"/>
      <c r="P8" s="119" t="s">
        <v>2</v>
      </c>
      <c r="Q8" s="125"/>
      <c r="R8" s="125"/>
      <c r="S8" s="125"/>
      <c r="T8" s="125"/>
      <c r="U8" s="125"/>
      <c r="V8" s="125"/>
      <c r="W8" s="120"/>
      <c r="X8" s="126" t="s">
        <v>42</v>
      </c>
      <c r="Y8" s="127"/>
      <c r="Z8" s="2"/>
      <c r="AA8" s="122"/>
      <c r="AB8" s="29"/>
    </row>
    <row r="9" spans="1:28" ht="13.5" thickBot="1">
      <c r="A9" s="121"/>
      <c r="B9" s="27"/>
      <c r="C9" s="107"/>
      <c r="D9" s="124" t="s">
        <v>4</v>
      </c>
      <c r="E9" s="120"/>
      <c r="F9" s="119" t="s">
        <v>5</v>
      </c>
      <c r="G9" s="120"/>
      <c r="H9" s="119" t="s">
        <v>6</v>
      </c>
      <c r="I9" s="120"/>
      <c r="J9" s="119" t="s">
        <v>7</v>
      </c>
      <c r="K9" s="120"/>
      <c r="L9" s="119" t="s">
        <v>8</v>
      </c>
      <c r="M9" s="120"/>
      <c r="N9" s="119" t="s">
        <v>9</v>
      </c>
      <c r="O9" s="120"/>
      <c r="P9" s="117" t="s">
        <v>10</v>
      </c>
      <c r="Q9" s="118"/>
      <c r="R9" s="117" t="s">
        <v>11</v>
      </c>
      <c r="S9" s="118"/>
      <c r="T9" s="117" t="s">
        <v>12</v>
      </c>
      <c r="U9" s="118"/>
      <c r="V9" s="119" t="s">
        <v>13</v>
      </c>
      <c r="W9" s="120"/>
      <c r="X9" s="128"/>
      <c r="Y9" s="129"/>
      <c r="Z9" s="2"/>
      <c r="AA9" s="122"/>
      <c r="AB9" s="29"/>
    </row>
    <row r="10" spans="1:28" ht="13.5" thickBot="1">
      <c r="A10" s="121"/>
      <c r="B10" s="27"/>
      <c r="C10" s="108"/>
      <c r="D10" s="62" t="s">
        <v>38</v>
      </c>
      <c r="E10" s="33" t="s">
        <v>39</v>
      </c>
      <c r="F10" s="33" t="s">
        <v>38</v>
      </c>
      <c r="G10" s="33" t="s">
        <v>39</v>
      </c>
      <c r="H10" s="33" t="s">
        <v>38</v>
      </c>
      <c r="I10" s="33" t="s">
        <v>39</v>
      </c>
      <c r="J10" s="33" t="s">
        <v>38</v>
      </c>
      <c r="K10" s="33" t="s">
        <v>39</v>
      </c>
      <c r="L10" s="33" t="s">
        <v>38</v>
      </c>
      <c r="M10" s="33" t="s">
        <v>39</v>
      </c>
      <c r="N10" s="33" t="s">
        <v>38</v>
      </c>
      <c r="O10" s="33" t="s">
        <v>39</v>
      </c>
      <c r="P10" s="33" t="s">
        <v>38</v>
      </c>
      <c r="Q10" s="33" t="s">
        <v>39</v>
      </c>
      <c r="R10" s="33" t="s">
        <v>38</v>
      </c>
      <c r="S10" s="33" t="s">
        <v>39</v>
      </c>
      <c r="T10" s="33" t="s">
        <v>38</v>
      </c>
      <c r="U10" s="33" t="s">
        <v>39</v>
      </c>
      <c r="V10" s="33" t="s">
        <v>38</v>
      </c>
      <c r="W10" s="33" t="s">
        <v>39</v>
      </c>
      <c r="X10" s="33" t="s">
        <v>38</v>
      </c>
      <c r="Y10" s="33" t="s">
        <v>39</v>
      </c>
      <c r="Z10" s="2"/>
      <c r="AA10" s="122"/>
      <c r="AB10" s="29"/>
    </row>
    <row r="11" spans="1:28" ht="14.25">
      <c r="A11" s="121"/>
      <c r="B11" s="27"/>
      <c r="C11" s="24" t="s">
        <v>14</v>
      </c>
      <c r="D11" s="12"/>
      <c r="E11" s="11"/>
      <c r="F11" s="11">
        <v>2</v>
      </c>
      <c r="G11" s="11">
        <v>1</v>
      </c>
      <c r="H11" s="11">
        <v>5</v>
      </c>
      <c r="I11" s="11">
        <v>1</v>
      </c>
      <c r="J11" s="11">
        <v>3</v>
      </c>
      <c r="K11" s="11">
        <v>3</v>
      </c>
      <c r="L11" s="11"/>
      <c r="M11" s="11"/>
      <c r="N11" s="11">
        <v>1</v>
      </c>
      <c r="O11" s="11"/>
      <c r="P11" s="11">
        <v>5</v>
      </c>
      <c r="Q11" s="11"/>
      <c r="R11" s="11">
        <v>8</v>
      </c>
      <c r="S11" s="11"/>
      <c r="T11" s="11">
        <v>4</v>
      </c>
      <c r="U11" s="11">
        <v>1</v>
      </c>
      <c r="V11" s="11">
        <v>1</v>
      </c>
      <c r="W11" s="11"/>
      <c r="X11" s="12">
        <f>(D11+F11+H11+J11+L11+N11+P11+R11+T11+V11)</f>
        <v>29</v>
      </c>
      <c r="Y11" s="12">
        <f>(E11+G11+I11+K11+M11+O11+Q11+S11+U11+W11)</f>
        <v>6</v>
      </c>
      <c r="Z11" s="2"/>
      <c r="AA11" s="122"/>
      <c r="AB11" s="29"/>
    </row>
    <row r="12" spans="1:28" ht="14.25">
      <c r="A12" s="121"/>
      <c r="B12" s="27"/>
      <c r="C12" s="25" t="s">
        <v>15</v>
      </c>
      <c r="D12" s="14">
        <v>10</v>
      </c>
      <c r="E12" s="13">
        <v>6</v>
      </c>
      <c r="F12" s="13">
        <v>16</v>
      </c>
      <c r="G12" s="13">
        <v>10</v>
      </c>
      <c r="H12" s="13">
        <v>1</v>
      </c>
      <c r="I12" s="13"/>
      <c r="J12" s="13">
        <v>2</v>
      </c>
      <c r="K12" s="13"/>
      <c r="L12" s="13"/>
      <c r="M12" s="13"/>
      <c r="N12" s="13"/>
      <c r="O12" s="13"/>
      <c r="P12" s="13">
        <v>2</v>
      </c>
      <c r="Q12" s="13">
        <v>1</v>
      </c>
      <c r="R12" s="13"/>
      <c r="S12" s="13"/>
      <c r="T12" s="13">
        <v>2</v>
      </c>
      <c r="U12" s="13">
        <v>1</v>
      </c>
      <c r="V12" s="13">
        <v>1</v>
      </c>
      <c r="W12" s="13"/>
      <c r="X12" s="12">
        <f aca="true" t="shared" si="0" ref="X12:Y24">(D12+F12+H12+J12+L12+N12+P12+R12+T12+V12)</f>
        <v>34</v>
      </c>
      <c r="Y12" s="12">
        <f t="shared" si="0"/>
        <v>18</v>
      </c>
      <c r="Z12" s="2"/>
      <c r="AA12" s="122"/>
      <c r="AB12" s="29"/>
    </row>
    <row r="13" spans="1:28" ht="14.25">
      <c r="A13" s="121"/>
      <c r="B13" s="27"/>
      <c r="C13" s="25" t="s">
        <v>16</v>
      </c>
      <c r="D13" s="14">
        <v>45</v>
      </c>
      <c r="E13" s="13">
        <v>29</v>
      </c>
      <c r="F13" s="13">
        <v>33</v>
      </c>
      <c r="G13" s="13">
        <v>20</v>
      </c>
      <c r="H13" s="13"/>
      <c r="I13" s="13"/>
      <c r="J13" s="13">
        <v>2</v>
      </c>
      <c r="K13" s="13">
        <v>2</v>
      </c>
      <c r="L13" s="13">
        <v>3</v>
      </c>
      <c r="M13" s="13">
        <v>2</v>
      </c>
      <c r="N13" s="13"/>
      <c r="O13" s="13"/>
      <c r="P13" s="13">
        <v>7</v>
      </c>
      <c r="Q13" s="13">
        <v>2</v>
      </c>
      <c r="R13" s="13">
        <v>9</v>
      </c>
      <c r="S13" s="13">
        <v>2</v>
      </c>
      <c r="T13" s="13"/>
      <c r="U13" s="13"/>
      <c r="V13" s="13">
        <v>1</v>
      </c>
      <c r="W13" s="13">
        <v>1</v>
      </c>
      <c r="X13" s="12">
        <f t="shared" si="0"/>
        <v>100</v>
      </c>
      <c r="Y13" s="12">
        <f t="shared" si="0"/>
        <v>58</v>
      </c>
      <c r="Z13" s="2"/>
      <c r="AA13" s="122"/>
      <c r="AB13" s="29"/>
    </row>
    <row r="14" spans="1:28" ht="14.25">
      <c r="A14" s="121"/>
      <c r="B14" s="27"/>
      <c r="C14" s="25" t="s">
        <v>17</v>
      </c>
      <c r="D14" s="14">
        <v>34</v>
      </c>
      <c r="E14" s="13">
        <v>5</v>
      </c>
      <c r="F14" s="13">
        <v>37</v>
      </c>
      <c r="G14" s="13">
        <v>13</v>
      </c>
      <c r="H14" s="13">
        <v>1</v>
      </c>
      <c r="I14" s="13"/>
      <c r="J14" s="13">
        <v>1</v>
      </c>
      <c r="K14" s="13"/>
      <c r="L14" s="13">
        <v>1</v>
      </c>
      <c r="M14" s="13">
        <v>1</v>
      </c>
      <c r="N14" s="13">
        <v>1</v>
      </c>
      <c r="O14" s="13"/>
      <c r="P14" s="13">
        <v>3</v>
      </c>
      <c r="Q14" s="13"/>
      <c r="R14" s="13">
        <v>10</v>
      </c>
      <c r="S14" s="13">
        <v>1</v>
      </c>
      <c r="T14" s="13">
        <v>2</v>
      </c>
      <c r="U14" s="13"/>
      <c r="V14" s="13">
        <v>4</v>
      </c>
      <c r="W14" s="13">
        <v>1</v>
      </c>
      <c r="X14" s="12">
        <f t="shared" si="0"/>
        <v>94</v>
      </c>
      <c r="Y14" s="12">
        <f t="shared" si="0"/>
        <v>21</v>
      </c>
      <c r="Z14" s="2"/>
      <c r="AA14" s="122"/>
      <c r="AB14" s="29"/>
    </row>
    <row r="15" spans="1:28" ht="14.25">
      <c r="A15" s="121"/>
      <c r="B15" s="27"/>
      <c r="C15" s="25" t="s">
        <v>18</v>
      </c>
      <c r="D15" s="14">
        <v>2</v>
      </c>
      <c r="E15" s="13">
        <v>2</v>
      </c>
      <c r="F15" s="13">
        <v>23</v>
      </c>
      <c r="G15" s="13">
        <v>21</v>
      </c>
      <c r="H15" s="13">
        <v>5</v>
      </c>
      <c r="I15" s="13">
        <v>5</v>
      </c>
      <c r="J15" s="13">
        <v>4</v>
      </c>
      <c r="K15" s="13">
        <v>2</v>
      </c>
      <c r="L15" s="13">
        <v>2</v>
      </c>
      <c r="M15" s="13">
        <v>2</v>
      </c>
      <c r="N15" s="13"/>
      <c r="O15" s="13"/>
      <c r="P15" s="13">
        <v>6</v>
      </c>
      <c r="Q15" s="13">
        <v>5</v>
      </c>
      <c r="R15" s="13">
        <v>6</v>
      </c>
      <c r="S15" s="13">
        <v>6</v>
      </c>
      <c r="T15" s="13">
        <v>1</v>
      </c>
      <c r="U15" s="13">
        <v>1</v>
      </c>
      <c r="V15" s="13"/>
      <c r="W15" s="13"/>
      <c r="X15" s="12">
        <f t="shared" si="0"/>
        <v>49</v>
      </c>
      <c r="Y15" s="12">
        <f t="shared" si="0"/>
        <v>44</v>
      </c>
      <c r="Z15" s="2"/>
      <c r="AA15" s="122"/>
      <c r="AB15" s="29"/>
    </row>
    <row r="16" spans="1:28" ht="14.25">
      <c r="A16" s="121"/>
      <c r="B16" s="27"/>
      <c r="C16" s="86" t="s">
        <v>45</v>
      </c>
      <c r="D16" s="98">
        <v>4</v>
      </c>
      <c r="E16" s="96">
        <v>1</v>
      </c>
      <c r="F16" s="96">
        <v>8</v>
      </c>
      <c r="G16" s="96">
        <v>5</v>
      </c>
      <c r="H16" s="96">
        <v>2</v>
      </c>
      <c r="I16" s="96"/>
      <c r="J16" s="96">
        <v>7</v>
      </c>
      <c r="K16" s="96">
        <v>1</v>
      </c>
      <c r="L16" s="96">
        <v>8</v>
      </c>
      <c r="M16" s="96"/>
      <c r="N16" s="96">
        <v>1</v>
      </c>
      <c r="O16" s="96"/>
      <c r="P16" s="96">
        <v>2</v>
      </c>
      <c r="Q16" s="96"/>
      <c r="R16" s="96">
        <v>4</v>
      </c>
      <c r="S16" s="96">
        <v>1</v>
      </c>
      <c r="T16" s="96">
        <v>2</v>
      </c>
      <c r="U16" s="96">
        <v>1</v>
      </c>
      <c r="V16" s="96">
        <v>1</v>
      </c>
      <c r="W16" s="96">
        <v>1</v>
      </c>
      <c r="X16" s="83">
        <f t="shared" si="0"/>
        <v>39</v>
      </c>
      <c r="Y16" s="83">
        <f t="shared" si="0"/>
        <v>10</v>
      </c>
      <c r="Z16" s="2"/>
      <c r="AA16" s="122"/>
      <c r="AB16" s="29"/>
    </row>
    <row r="17" spans="1:28" ht="14.25">
      <c r="A17" s="121"/>
      <c r="B17" s="27"/>
      <c r="C17" s="25" t="s">
        <v>19</v>
      </c>
      <c r="D17" s="14">
        <v>34</v>
      </c>
      <c r="E17" s="13">
        <v>29</v>
      </c>
      <c r="F17" s="13">
        <v>77</v>
      </c>
      <c r="G17" s="13">
        <v>68</v>
      </c>
      <c r="H17" s="13">
        <v>23</v>
      </c>
      <c r="I17" s="13">
        <v>20</v>
      </c>
      <c r="J17" s="13">
        <v>10</v>
      </c>
      <c r="K17" s="13">
        <v>10</v>
      </c>
      <c r="L17" s="13">
        <v>15</v>
      </c>
      <c r="M17" s="13">
        <v>14</v>
      </c>
      <c r="N17" s="13"/>
      <c r="O17" s="13"/>
      <c r="P17" s="13">
        <v>21</v>
      </c>
      <c r="Q17" s="13">
        <v>20</v>
      </c>
      <c r="R17" s="13">
        <v>31</v>
      </c>
      <c r="S17" s="13">
        <v>29</v>
      </c>
      <c r="T17" s="13">
        <v>4</v>
      </c>
      <c r="U17" s="13">
        <v>4</v>
      </c>
      <c r="V17" s="13"/>
      <c r="W17" s="13"/>
      <c r="X17" s="12">
        <f t="shared" si="0"/>
        <v>215</v>
      </c>
      <c r="Y17" s="12">
        <f t="shared" si="0"/>
        <v>194</v>
      </c>
      <c r="Z17" s="2"/>
      <c r="AA17" s="122"/>
      <c r="AB17" s="29"/>
    </row>
    <row r="18" spans="1:28" ht="14.25">
      <c r="A18" s="121"/>
      <c r="B18" s="27"/>
      <c r="C18" s="25" t="s">
        <v>20</v>
      </c>
      <c r="D18" s="14">
        <v>33</v>
      </c>
      <c r="E18" s="13">
        <v>10</v>
      </c>
      <c r="F18" s="13">
        <v>42</v>
      </c>
      <c r="G18" s="13">
        <v>19</v>
      </c>
      <c r="H18" s="13">
        <v>4</v>
      </c>
      <c r="I18" s="13">
        <v>1</v>
      </c>
      <c r="J18" s="13">
        <v>4</v>
      </c>
      <c r="K18" s="13">
        <v>2</v>
      </c>
      <c r="L18" s="13">
        <v>8</v>
      </c>
      <c r="M18" s="13">
        <v>5</v>
      </c>
      <c r="N18" s="13"/>
      <c r="O18" s="13"/>
      <c r="P18" s="13">
        <v>9</v>
      </c>
      <c r="Q18" s="13">
        <v>4</v>
      </c>
      <c r="R18" s="13">
        <v>9</v>
      </c>
      <c r="S18" s="13">
        <v>3</v>
      </c>
      <c r="T18" s="13">
        <v>7</v>
      </c>
      <c r="U18" s="13">
        <v>5</v>
      </c>
      <c r="V18" s="13">
        <v>1</v>
      </c>
      <c r="W18" s="13"/>
      <c r="X18" s="12">
        <f t="shared" si="0"/>
        <v>117</v>
      </c>
      <c r="Y18" s="12">
        <f t="shared" si="0"/>
        <v>49</v>
      </c>
      <c r="Z18" s="2"/>
      <c r="AA18" s="122"/>
      <c r="AB18" s="29"/>
    </row>
    <row r="19" spans="1:28" ht="14.25">
      <c r="A19" s="121"/>
      <c r="B19" s="27"/>
      <c r="C19" s="25" t="s">
        <v>21</v>
      </c>
      <c r="D19" s="14">
        <v>15</v>
      </c>
      <c r="E19" s="13">
        <v>6</v>
      </c>
      <c r="F19" s="13">
        <v>11</v>
      </c>
      <c r="G19" s="13">
        <v>9</v>
      </c>
      <c r="H19" s="13">
        <v>1</v>
      </c>
      <c r="I19" s="13"/>
      <c r="J19" s="13">
        <v>1</v>
      </c>
      <c r="K19" s="13">
        <v>1</v>
      </c>
      <c r="L19" s="13">
        <v>1</v>
      </c>
      <c r="M19" s="13">
        <v>1</v>
      </c>
      <c r="N19" s="13"/>
      <c r="O19" s="13"/>
      <c r="P19" s="13"/>
      <c r="Q19" s="13"/>
      <c r="R19" s="13">
        <v>1</v>
      </c>
      <c r="S19" s="13"/>
      <c r="T19" s="13"/>
      <c r="U19" s="13"/>
      <c r="V19" s="13"/>
      <c r="W19" s="13"/>
      <c r="X19" s="12">
        <f t="shared" si="0"/>
        <v>30</v>
      </c>
      <c r="Y19" s="12">
        <f t="shared" si="0"/>
        <v>17</v>
      </c>
      <c r="Z19" s="2"/>
      <c r="AA19" s="122"/>
      <c r="AB19" s="29"/>
    </row>
    <row r="20" spans="1:28" ht="14.25">
      <c r="A20" s="121"/>
      <c r="B20" s="27"/>
      <c r="C20" s="25" t="s">
        <v>22</v>
      </c>
      <c r="D20" s="14">
        <v>38</v>
      </c>
      <c r="E20" s="13">
        <v>14</v>
      </c>
      <c r="F20" s="13">
        <v>69</v>
      </c>
      <c r="G20" s="13">
        <v>28</v>
      </c>
      <c r="H20" s="13">
        <v>7</v>
      </c>
      <c r="I20" s="13">
        <v>1</v>
      </c>
      <c r="J20" s="13">
        <v>1</v>
      </c>
      <c r="K20" s="13"/>
      <c r="L20" s="13">
        <v>2</v>
      </c>
      <c r="M20" s="13">
        <v>1</v>
      </c>
      <c r="N20" s="13"/>
      <c r="O20" s="13"/>
      <c r="P20" s="13">
        <v>10</v>
      </c>
      <c r="Q20" s="13">
        <v>1</v>
      </c>
      <c r="R20" s="13">
        <v>6</v>
      </c>
      <c r="S20" s="13"/>
      <c r="T20" s="13">
        <v>1</v>
      </c>
      <c r="U20" s="13"/>
      <c r="V20" s="13">
        <v>3</v>
      </c>
      <c r="W20" s="13">
        <v>2</v>
      </c>
      <c r="X20" s="12">
        <f t="shared" si="0"/>
        <v>137</v>
      </c>
      <c r="Y20" s="12">
        <f t="shared" si="0"/>
        <v>47</v>
      </c>
      <c r="Z20" s="2"/>
      <c r="AA20" s="122"/>
      <c r="AB20" s="29"/>
    </row>
    <row r="21" spans="1:28" ht="14.25">
      <c r="A21" s="121"/>
      <c r="B21" s="27"/>
      <c r="C21" s="25" t="s">
        <v>23</v>
      </c>
      <c r="D21" s="14">
        <v>28</v>
      </c>
      <c r="E21" s="13">
        <v>2</v>
      </c>
      <c r="F21" s="13">
        <v>25</v>
      </c>
      <c r="G21" s="13">
        <v>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>
        <f t="shared" si="0"/>
        <v>53</v>
      </c>
      <c r="Y21" s="12">
        <f t="shared" si="0"/>
        <v>7</v>
      </c>
      <c r="Z21" s="2"/>
      <c r="AA21" s="122"/>
      <c r="AB21" s="29"/>
    </row>
    <row r="22" spans="1:28" ht="14.25">
      <c r="A22" s="121"/>
      <c r="B22" s="27"/>
      <c r="C22" s="25" t="s">
        <v>24</v>
      </c>
      <c r="D22" s="14">
        <v>1</v>
      </c>
      <c r="E22" s="13">
        <v>1</v>
      </c>
      <c r="F22" s="13">
        <v>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>
        <f t="shared" si="0"/>
        <v>6</v>
      </c>
      <c r="Y22" s="12">
        <f t="shared" si="0"/>
        <v>1</v>
      </c>
      <c r="Z22" s="2"/>
      <c r="AA22" s="122"/>
      <c r="AB22" s="29"/>
    </row>
    <row r="23" spans="1:28" ht="14.25">
      <c r="A23" s="121"/>
      <c r="B23" s="27"/>
      <c r="C23" s="25" t="s">
        <v>25</v>
      </c>
      <c r="D23" s="14">
        <v>46</v>
      </c>
      <c r="E23" s="13">
        <v>7</v>
      </c>
      <c r="F23" s="13">
        <v>94</v>
      </c>
      <c r="G23" s="13">
        <v>10</v>
      </c>
      <c r="H23" s="13">
        <v>17</v>
      </c>
      <c r="I23" s="13">
        <v>1</v>
      </c>
      <c r="J23" s="13">
        <v>8</v>
      </c>
      <c r="K23" s="13">
        <v>1</v>
      </c>
      <c r="L23" s="13">
        <v>1</v>
      </c>
      <c r="M23" s="13">
        <v>1</v>
      </c>
      <c r="N23" s="13"/>
      <c r="O23" s="13"/>
      <c r="P23" s="13">
        <v>6</v>
      </c>
      <c r="Q23" s="13">
        <v>1</v>
      </c>
      <c r="R23" s="13">
        <v>14</v>
      </c>
      <c r="S23" s="13">
        <v>2</v>
      </c>
      <c r="T23" s="13">
        <v>5</v>
      </c>
      <c r="U23" s="13">
        <v>1</v>
      </c>
      <c r="V23" s="13"/>
      <c r="W23" s="13"/>
      <c r="X23" s="12">
        <f t="shared" si="0"/>
        <v>191</v>
      </c>
      <c r="Y23" s="12">
        <f t="shared" si="0"/>
        <v>24</v>
      </c>
      <c r="Z23" s="2"/>
      <c r="AA23" s="122"/>
      <c r="AB23" s="29"/>
    </row>
    <row r="24" spans="1:28" ht="15" thickBot="1">
      <c r="A24" s="121"/>
      <c r="B24" s="27"/>
      <c r="C24" s="26" t="s">
        <v>26</v>
      </c>
      <c r="D24" s="22"/>
      <c r="E24" s="23"/>
      <c r="F24" s="23">
        <v>8</v>
      </c>
      <c r="G24" s="23">
        <v>1</v>
      </c>
      <c r="H24" s="23"/>
      <c r="I24" s="23"/>
      <c r="J24" s="13">
        <v>2</v>
      </c>
      <c r="K24" s="13"/>
      <c r="L24" s="23">
        <v>1</v>
      </c>
      <c r="M24" s="23"/>
      <c r="N24" s="23"/>
      <c r="O24" s="23"/>
      <c r="P24" s="23">
        <v>1</v>
      </c>
      <c r="Q24" s="23"/>
      <c r="R24" s="23">
        <v>1</v>
      </c>
      <c r="S24" s="23"/>
      <c r="T24" s="23"/>
      <c r="U24" s="23"/>
      <c r="V24" s="23">
        <v>2</v>
      </c>
      <c r="W24" s="23"/>
      <c r="X24" s="12">
        <f t="shared" si="0"/>
        <v>15</v>
      </c>
      <c r="Y24" s="12">
        <f t="shared" si="0"/>
        <v>1</v>
      </c>
      <c r="Z24" s="2"/>
      <c r="AA24" s="122"/>
      <c r="AB24" s="29"/>
    </row>
    <row r="25" spans="1:28" ht="15.75" thickBot="1">
      <c r="A25" s="121"/>
      <c r="B25" s="27"/>
      <c r="C25" s="34" t="s">
        <v>27</v>
      </c>
      <c r="D25" s="35">
        <f>SUM(D11:D24)</f>
        <v>290</v>
      </c>
      <c r="E25" s="60">
        <f>SUM(E11:E24)</f>
        <v>112</v>
      </c>
      <c r="F25" s="60">
        <f aca="true" t="shared" si="1" ref="F25:W25">SUM(F11:F24)</f>
        <v>450</v>
      </c>
      <c r="G25" s="60">
        <f t="shared" si="1"/>
        <v>210</v>
      </c>
      <c r="H25" s="60">
        <f t="shared" si="1"/>
        <v>66</v>
      </c>
      <c r="I25" s="60">
        <f t="shared" si="1"/>
        <v>29</v>
      </c>
      <c r="J25" s="60">
        <f t="shared" si="1"/>
        <v>45</v>
      </c>
      <c r="K25" s="60">
        <f t="shared" si="1"/>
        <v>22</v>
      </c>
      <c r="L25" s="60">
        <f t="shared" si="1"/>
        <v>42</v>
      </c>
      <c r="M25" s="60">
        <f t="shared" si="1"/>
        <v>27</v>
      </c>
      <c r="N25" s="60">
        <f t="shared" si="1"/>
        <v>3</v>
      </c>
      <c r="O25" s="60">
        <f t="shared" si="1"/>
        <v>0</v>
      </c>
      <c r="P25" s="60">
        <f t="shared" si="1"/>
        <v>72</v>
      </c>
      <c r="Q25" s="60">
        <f t="shared" si="1"/>
        <v>34</v>
      </c>
      <c r="R25" s="60">
        <f t="shared" si="1"/>
        <v>99</v>
      </c>
      <c r="S25" s="60">
        <f t="shared" si="1"/>
        <v>44</v>
      </c>
      <c r="T25" s="60">
        <f t="shared" si="1"/>
        <v>28</v>
      </c>
      <c r="U25" s="60">
        <f t="shared" si="1"/>
        <v>14</v>
      </c>
      <c r="V25" s="60">
        <f t="shared" si="1"/>
        <v>14</v>
      </c>
      <c r="W25" s="60">
        <f t="shared" si="1"/>
        <v>5</v>
      </c>
      <c r="X25" s="60">
        <f>+(D25+F25+H25+J25+L25+N25+P25+R25+T25+V25)</f>
        <v>1109</v>
      </c>
      <c r="Y25" s="35">
        <f>+(E25+G25+I25+K25+M25+O25+Q25+S25+U25+W25)</f>
        <v>497</v>
      </c>
      <c r="Z25" s="2"/>
      <c r="AA25" s="122"/>
      <c r="AB25" s="29"/>
    </row>
    <row r="26" spans="1:28" ht="15.75" thickBot="1">
      <c r="A26" s="121"/>
      <c r="B26" s="27"/>
      <c r="C26" s="36" t="s">
        <v>40</v>
      </c>
      <c r="D26" s="100">
        <f>+(E25/D25)</f>
        <v>0.38620689655172413</v>
      </c>
      <c r="E26" s="101"/>
      <c r="F26" s="100">
        <f>+(G25/F25)</f>
        <v>0.4666666666666667</v>
      </c>
      <c r="G26" s="101"/>
      <c r="H26" s="100">
        <f>+(I25/H25)</f>
        <v>0.4393939393939394</v>
      </c>
      <c r="I26" s="101"/>
      <c r="J26" s="100">
        <f>+(K25/J25)</f>
        <v>0.4888888888888889</v>
      </c>
      <c r="K26" s="101"/>
      <c r="L26" s="100">
        <f>+(M25/L25)</f>
        <v>0.6428571428571429</v>
      </c>
      <c r="M26" s="101"/>
      <c r="N26" s="100">
        <f>+(O25/N25)</f>
        <v>0</v>
      </c>
      <c r="O26" s="101"/>
      <c r="P26" s="100">
        <f>+(Q25/P25)</f>
        <v>0.4722222222222222</v>
      </c>
      <c r="Q26" s="101"/>
      <c r="R26" s="100">
        <f>+(S25/R25)</f>
        <v>0.4444444444444444</v>
      </c>
      <c r="S26" s="101"/>
      <c r="T26" s="100">
        <f>+(U25/T25)</f>
        <v>0.5</v>
      </c>
      <c r="U26" s="101"/>
      <c r="V26" s="100">
        <f>+(W25/V25)</f>
        <v>0.35714285714285715</v>
      </c>
      <c r="W26" s="101"/>
      <c r="X26" s="100">
        <f>+(Y25/X25)</f>
        <v>0.44815148782687103</v>
      </c>
      <c r="Y26" s="101"/>
      <c r="Z26" s="2"/>
      <c r="AA26" s="122"/>
      <c r="AB26" s="29"/>
    </row>
    <row r="27" spans="1:28" ht="13.5" thickBot="1">
      <c r="A27" s="121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2"/>
      <c r="AB27" s="29"/>
    </row>
    <row r="28" spans="1:28" ht="13.5" thickBot="1">
      <c r="A28" s="121"/>
      <c r="B28" s="27"/>
      <c r="C28" s="106" t="s">
        <v>3</v>
      </c>
      <c r="D28" s="109" t="s">
        <v>43</v>
      </c>
      <c r="E28" s="110"/>
      <c r="F28" s="103" t="s">
        <v>28</v>
      </c>
      <c r="G28" s="105"/>
      <c r="H28" s="105"/>
      <c r="I28" s="105"/>
      <c r="J28" s="105"/>
      <c r="K28" s="104"/>
      <c r="L28" s="103" t="s">
        <v>29</v>
      </c>
      <c r="M28" s="105"/>
      <c r="N28" s="105"/>
      <c r="O28" s="105"/>
      <c r="P28" s="105"/>
      <c r="Q28" s="105"/>
      <c r="R28" s="103" t="s">
        <v>44</v>
      </c>
      <c r="S28" s="105"/>
      <c r="T28" s="105"/>
      <c r="U28" s="105"/>
      <c r="V28" s="113" t="s">
        <v>27</v>
      </c>
      <c r="W28" s="114"/>
      <c r="X28" s="19"/>
      <c r="Y28" s="19"/>
      <c r="Z28" s="19"/>
      <c r="AA28" s="122"/>
      <c r="AB28" s="29"/>
    </row>
    <row r="29" spans="1:28" ht="13.5" thickBot="1">
      <c r="A29" s="121"/>
      <c r="B29" s="27"/>
      <c r="C29" s="107"/>
      <c r="D29" s="111"/>
      <c r="E29" s="112"/>
      <c r="F29" s="103" t="s">
        <v>30</v>
      </c>
      <c r="G29" s="104"/>
      <c r="H29" s="103" t="s">
        <v>31</v>
      </c>
      <c r="I29" s="104"/>
      <c r="J29" s="103" t="s">
        <v>32</v>
      </c>
      <c r="K29" s="104"/>
      <c r="L29" s="103" t="s">
        <v>33</v>
      </c>
      <c r="M29" s="104"/>
      <c r="N29" s="103" t="s">
        <v>34</v>
      </c>
      <c r="O29" s="104"/>
      <c r="P29" s="103" t="s">
        <v>35</v>
      </c>
      <c r="Q29" s="104"/>
      <c r="R29" s="103" t="s">
        <v>36</v>
      </c>
      <c r="S29" s="104"/>
      <c r="T29" s="103" t="s">
        <v>37</v>
      </c>
      <c r="U29" s="105"/>
      <c r="V29" s="115"/>
      <c r="W29" s="116"/>
      <c r="X29" s="19"/>
      <c r="Y29" s="19"/>
      <c r="Z29" s="19"/>
      <c r="AA29" s="122"/>
      <c r="AB29" s="29"/>
    </row>
    <row r="30" spans="1:28" ht="13.5" thickBot="1">
      <c r="A30" s="121"/>
      <c r="B30" s="27"/>
      <c r="C30" s="108"/>
      <c r="D30" s="37" t="s">
        <v>38</v>
      </c>
      <c r="E30" s="38" t="s">
        <v>39</v>
      </c>
      <c r="F30" s="33" t="s">
        <v>38</v>
      </c>
      <c r="G30" s="33" t="s">
        <v>39</v>
      </c>
      <c r="H30" s="33" t="s">
        <v>38</v>
      </c>
      <c r="I30" s="33" t="s">
        <v>39</v>
      </c>
      <c r="J30" s="33" t="s">
        <v>38</v>
      </c>
      <c r="K30" s="33" t="s">
        <v>39</v>
      </c>
      <c r="L30" s="33" t="s">
        <v>38</v>
      </c>
      <c r="M30" s="33" t="s">
        <v>39</v>
      </c>
      <c r="N30" s="33" t="s">
        <v>38</v>
      </c>
      <c r="O30" s="33" t="s">
        <v>39</v>
      </c>
      <c r="P30" s="33" t="s">
        <v>38</v>
      </c>
      <c r="Q30" s="33" t="s">
        <v>39</v>
      </c>
      <c r="R30" s="33" t="s">
        <v>38</v>
      </c>
      <c r="S30" s="33" t="s">
        <v>39</v>
      </c>
      <c r="T30" s="33" t="s">
        <v>38</v>
      </c>
      <c r="U30" s="61" t="s">
        <v>39</v>
      </c>
      <c r="V30" s="39" t="s">
        <v>38</v>
      </c>
      <c r="W30" s="39" t="s">
        <v>39</v>
      </c>
      <c r="X30" s="19"/>
      <c r="Y30" s="19"/>
      <c r="Z30" s="19"/>
      <c r="AA30" s="122"/>
      <c r="AB30" s="29"/>
    </row>
    <row r="31" spans="1:29" ht="15">
      <c r="A31" s="121"/>
      <c r="B31" s="27"/>
      <c r="C31" s="24" t="s">
        <v>14</v>
      </c>
      <c r="D31" s="12">
        <f aca="true" t="shared" si="2" ref="D31:D44">(X11)</f>
        <v>29</v>
      </c>
      <c r="E31" s="12">
        <f aca="true" t="shared" si="3" ref="E31:E44">(Y11)</f>
        <v>6</v>
      </c>
      <c r="F31" s="11">
        <v>5</v>
      </c>
      <c r="G31" s="11"/>
      <c r="H31" s="11">
        <v>3</v>
      </c>
      <c r="I31" s="11"/>
      <c r="J31" s="11"/>
      <c r="K31" s="11"/>
      <c r="L31" s="11">
        <v>4</v>
      </c>
      <c r="M31" s="11">
        <v>1</v>
      </c>
      <c r="N31" s="11">
        <v>7</v>
      </c>
      <c r="O31" s="11">
        <v>1</v>
      </c>
      <c r="P31" s="11">
        <v>1</v>
      </c>
      <c r="Q31" s="11"/>
      <c r="R31" s="11">
        <v>1</v>
      </c>
      <c r="S31" s="11"/>
      <c r="T31" s="11">
        <v>5</v>
      </c>
      <c r="U31" s="40"/>
      <c r="V31" s="41">
        <f aca="true" t="shared" si="4" ref="V31:W44">(D31+F31+H31+J31+L31+N31+P31+R31+T31)</f>
        <v>55</v>
      </c>
      <c r="W31" s="41">
        <f>(E31+G31+I31+K31+M31+O31+Q31+S31+U31)</f>
        <v>8</v>
      </c>
      <c r="X31" s="63"/>
      <c r="Y31" s="63"/>
      <c r="Z31" s="42"/>
      <c r="AA31" s="122"/>
      <c r="AB31" s="29"/>
      <c r="AC31" s="50">
        <f>(W31/V31)</f>
        <v>0.14545454545454545</v>
      </c>
    </row>
    <row r="32" spans="1:29" ht="15">
      <c r="A32" s="121"/>
      <c r="B32" s="27"/>
      <c r="C32" s="25" t="s">
        <v>15</v>
      </c>
      <c r="D32" s="12">
        <f t="shared" si="2"/>
        <v>34</v>
      </c>
      <c r="E32" s="12">
        <f t="shared" si="3"/>
        <v>18</v>
      </c>
      <c r="F32" s="13">
        <v>6</v>
      </c>
      <c r="G32" s="13">
        <v>4</v>
      </c>
      <c r="H32" s="13">
        <v>3</v>
      </c>
      <c r="I32" s="13">
        <v>2</v>
      </c>
      <c r="J32" s="13">
        <v>2</v>
      </c>
      <c r="K32" s="13">
        <v>1</v>
      </c>
      <c r="L32" s="13"/>
      <c r="M32" s="13"/>
      <c r="N32" s="13"/>
      <c r="O32" s="13"/>
      <c r="P32" s="13"/>
      <c r="Q32" s="13"/>
      <c r="R32" s="13"/>
      <c r="S32" s="13"/>
      <c r="T32" s="13">
        <v>3</v>
      </c>
      <c r="U32" s="20">
        <v>2</v>
      </c>
      <c r="V32" s="41">
        <f t="shared" si="4"/>
        <v>48</v>
      </c>
      <c r="W32" s="41">
        <f t="shared" si="4"/>
        <v>27</v>
      </c>
      <c r="X32" s="63"/>
      <c r="Y32" s="63"/>
      <c r="Z32" s="42"/>
      <c r="AA32" s="122"/>
      <c r="AB32" s="29"/>
      <c r="AC32" s="50">
        <f aca="true" t="shared" si="5" ref="AC32:AC44">(W32/V32)</f>
        <v>0.5625</v>
      </c>
    </row>
    <row r="33" spans="1:29" ht="15">
      <c r="A33" s="121"/>
      <c r="B33" s="27"/>
      <c r="C33" s="25" t="s">
        <v>16</v>
      </c>
      <c r="D33" s="12">
        <f t="shared" si="2"/>
        <v>100</v>
      </c>
      <c r="E33" s="12">
        <f t="shared" si="3"/>
        <v>58</v>
      </c>
      <c r="F33" s="13">
        <v>12</v>
      </c>
      <c r="G33" s="13">
        <v>2</v>
      </c>
      <c r="H33" s="13">
        <v>6</v>
      </c>
      <c r="I33" s="13">
        <v>3</v>
      </c>
      <c r="J33" s="13"/>
      <c r="K33" s="13"/>
      <c r="L33" s="13">
        <v>6</v>
      </c>
      <c r="M33" s="13">
        <v>1</v>
      </c>
      <c r="N33" s="13">
        <v>4</v>
      </c>
      <c r="O33" s="13"/>
      <c r="P33" s="13">
        <v>5</v>
      </c>
      <c r="Q33" s="13">
        <v>1</v>
      </c>
      <c r="R33" s="13"/>
      <c r="S33" s="13"/>
      <c r="T33" s="13">
        <v>1</v>
      </c>
      <c r="U33" s="20"/>
      <c r="V33" s="51">
        <f t="shared" si="4"/>
        <v>134</v>
      </c>
      <c r="W33" s="41">
        <f t="shared" si="4"/>
        <v>65</v>
      </c>
      <c r="X33" s="63"/>
      <c r="Y33" s="63"/>
      <c r="Z33" s="42"/>
      <c r="AA33" s="122"/>
      <c r="AB33" s="29"/>
      <c r="AC33" s="50">
        <f t="shared" si="5"/>
        <v>0.48507462686567165</v>
      </c>
    </row>
    <row r="34" spans="1:29" ht="15">
      <c r="A34" s="121"/>
      <c r="B34" s="27"/>
      <c r="C34" s="25" t="s">
        <v>17</v>
      </c>
      <c r="D34" s="12">
        <f t="shared" si="2"/>
        <v>94</v>
      </c>
      <c r="E34" s="12">
        <f t="shared" si="3"/>
        <v>21</v>
      </c>
      <c r="F34" s="13">
        <v>4</v>
      </c>
      <c r="G34" s="13"/>
      <c r="H34" s="13">
        <v>5</v>
      </c>
      <c r="I34" s="13">
        <v>2</v>
      </c>
      <c r="J34" s="13"/>
      <c r="K34" s="13"/>
      <c r="L34" s="13">
        <v>1</v>
      </c>
      <c r="M34" s="13"/>
      <c r="N34" s="13">
        <v>3</v>
      </c>
      <c r="O34" s="13">
        <v>1</v>
      </c>
      <c r="P34" s="13">
        <v>2</v>
      </c>
      <c r="Q34" s="13"/>
      <c r="R34" s="13"/>
      <c r="S34" s="13"/>
      <c r="T34" s="13"/>
      <c r="U34" s="20"/>
      <c r="V34" s="51">
        <f t="shared" si="4"/>
        <v>109</v>
      </c>
      <c r="W34" s="41">
        <f t="shared" si="4"/>
        <v>24</v>
      </c>
      <c r="X34" s="63"/>
      <c r="Y34" s="63"/>
      <c r="Z34" s="42"/>
      <c r="AA34" s="122"/>
      <c r="AB34" s="29"/>
      <c r="AC34" s="50">
        <f t="shared" si="5"/>
        <v>0.22018348623853212</v>
      </c>
    </row>
    <row r="35" spans="1:30" ht="15">
      <c r="A35" s="121"/>
      <c r="B35" s="27"/>
      <c r="C35" s="25" t="s">
        <v>18</v>
      </c>
      <c r="D35" s="12">
        <f t="shared" si="2"/>
        <v>49</v>
      </c>
      <c r="E35" s="12">
        <f t="shared" si="3"/>
        <v>44</v>
      </c>
      <c r="F35" s="13">
        <v>10</v>
      </c>
      <c r="G35" s="13">
        <v>9</v>
      </c>
      <c r="H35" s="13">
        <v>3</v>
      </c>
      <c r="I35" s="13">
        <v>2</v>
      </c>
      <c r="J35" s="13">
        <v>3</v>
      </c>
      <c r="K35" s="13">
        <v>3</v>
      </c>
      <c r="L35" s="13">
        <v>1</v>
      </c>
      <c r="M35" s="13">
        <v>1</v>
      </c>
      <c r="N35" s="13">
        <v>7</v>
      </c>
      <c r="O35" s="13">
        <v>7</v>
      </c>
      <c r="P35" s="13">
        <v>1</v>
      </c>
      <c r="Q35" s="13">
        <v>1</v>
      </c>
      <c r="R35" s="13">
        <v>1</v>
      </c>
      <c r="S35" s="13">
        <v>1</v>
      </c>
      <c r="T35" s="13">
        <v>2</v>
      </c>
      <c r="U35" s="20">
        <v>2</v>
      </c>
      <c r="V35" s="41">
        <f t="shared" si="4"/>
        <v>77</v>
      </c>
      <c r="W35" s="41">
        <f t="shared" si="4"/>
        <v>70</v>
      </c>
      <c r="X35" s="63"/>
      <c r="Y35" s="63"/>
      <c r="Z35" s="42"/>
      <c r="AA35" s="122"/>
      <c r="AB35" s="29"/>
      <c r="AC35" s="50">
        <f t="shared" si="5"/>
        <v>0.9090909090909091</v>
      </c>
      <c r="AD35" s="28"/>
    </row>
    <row r="36" spans="1:30" ht="15">
      <c r="A36" s="121"/>
      <c r="B36" s="27"/>
      <c r="C36" s="82" t="s">
        <v>45</v>
      </c>
      <c r="D36" s="83">
        <f t="shared" si="2"/>
        <v>39</v>
      </c>
      <c r="E36" s="83">
        <f t="shared" si="3"/>
        <v>10</v>
      </c>
      <c r="F36" s="96">
        <v>5</v>
      </c>
      <c r="G36" s="96">
        <v>1</v>
      </c>
      <c r="H36" s="96">
        <v>9</v>
      </c>
      <c r="I36" s="96">
        <v>3</v>
      </c>
      <c r="J36" s="96">
        <v>9</v>
      </c>
      <c r="K36" s="96">
        <v>4</v>
      </c>
      <c r="L36" s="96"/>
      <c r="M36" s="96"/>
      <c r="N36" s="96"/>
      <c r="O36" s="96"/>
      <c r="P36" s="96"/>
      <c r="Q36" s="96"/>
      <c r="R36" s="96">
        <v>1</v>
      </c>
      <c r="S36" s="96"/>
      <c r="T36" s="96"/>
      <c r="U36" s="97"/>
      <c r="V36" s="99">
        <f t="shared" si="4"/>
        <v>63</v>
      </c>
      <c r="W36" s="99">
        <f t="shared" si="4"/>
        <v>18</v>
      </c>
      <c r="X36" s="63"/>
      <c r="Y36" s="63"/>
      <c r="Z36" s="42"/>
      <c r="AA36" s="122"/>
      <c r="AB36" s="29"/>
      <c r="AC36" s="50">
        <f t="shared" si="5"/>
        <v>0.2857142857142857</v>
      </c>
      <c r="AD36" s="28"/>
    </row>
    <row r="37" spans="1:30" ht="15">
      <c r="A37" s="121"/>
      <c r="B37" s="27"/>
      <c r="C37" s="25" t="s">
        <v>19</v>
      </c>
      <c r="D37" s="12">
        <f t="shared" si="2"/>
        <v>215</v>
      </c>
      <c r="E37" s="12">
        <f t="shared" si="3"/>
        <v>194</v>
      </c>
      <c r="F37" s="13">
        <v>17</v>
      </c>
      <c r="G37" s="13">
        <v>16</v>
      </c>
      <c r="H37" s="13">
        <v>30</v>
      </c>
      <c r="I37" s="13">
        <v>25</v>
      </c>
      <c r="J37" s="13">
        <v>4</v>
      </c>
      <c r="K37" s="13">
        <v>3</v>
      </c>
      <c r="L37" s="13">
        <v>7</v>
      </c>
      <c r="M37" s="13">
        <v>7</v>
      </c>
      <c r="N37" s="13">
        <v>28</v>
      </c>
      <c r="O37" s="13">
        <v>27</v>
      </c>
      <c r="P37" s="13">
        <v>6</v>
      </c>
      <c r="Q37" s="13">
        <v>6</v>
      </c>
      <c r="R37" s="13">
        <v>3</v>
      </c>
      <c r="S37" s="13">
        <v>3</v>
      </c>
      <c r="T37" s="13">
        <v>5</v>
      </c>
      <c r="U37" s="20">
        <v>5</v>
      </c>
      <c r="V37" s="41">
        <f t="shared" si="4"/>
        <v>315</v>
      </c>
      <c r="W37" s="52">
        <f t="shared" si="4"/>
        <v>286</v>
      </c>
      <c r="X37" s="63"/>
      <c r="Y37" s="63"/>
      <c r="Z37" s="42"/>
      <c r="AA37" s="122"/>
      <c r="AB37" s="29"/>
      <c r="AC37" s="50">
        <f t="shared" si="5"/>
        <v>0.9079365079365079</v>
      </c>
      <c r="AD37" s="30"/>
    </row>
    <row r="38" spans="1:29" ht="15">
      <c r="A38" s="121"/>
      <c r="B38" s="27"/>
      <c r="C38" s="25" t="s">
        <v>20</v>
      </c>
      <c r="D38" s="12">
        <f t="shared" si="2"/>
        <v>117</v>
      </c>
      <c r="E38" s="12">
        <f t="shared" si="3"/>
        <v>49</v>
      </c>
      <c r="F38" s="13">
        <v>9</v>
      </c>
      <c r="G38" s="13">
        <v>6</v>
      </c>
      <c r="H38" s="13">
        <v>17</v>
      </c>
      <c r="I38" s="13">
        <v>2</v>
      </c>
      <c r="J38" s="13"/>
      <c r="K38" s="13"/>
      <c r="L38" s="13">
        <v>1</v>
      </c>
      <c r="M38" s="13">
        <v>1</v>
      </c>
      <c r="N38" s="13">
        <v>2</v>
      </c>
      <c r="O38" s="13">
        <v>2</v>
      </c>
      <c r="P38" s="13">
        <v>1</v>
      </c>
      <c r="Q38" s="13">
        <v>1</v>
      </c>
      <c r="R38" s="13">
        <v>2</v>
      </c>
      <c r="S38" s="13">
        <v>1</v>
      </c>
      <c r="T38" s="13">
        <v>3</v>
      </c>
      <c r="U38" s="20">
        <v>2</v>
      </c>
      <c r="V38" s="41">
        <f t="shared" si="4"/>
        <v>152</v>
      </c>
      <c r="W38" s="41">
        <f t="shared" si="4"/>
        <v>64</v>
      </c>
      <c r="X38" s="63"/>
      <c r="Y38" s="63"/>
      <c r="Z38" s="42"/>
      <c r="AA38" s="122"/>
      <c r="AB38" s="29"/>
      <c r="AC38" s="50">
        <f t="shared" si="5"/>
        <v>0.42105263157894735</v>
      </c>
    </row>
    <row r="39" spans="1:29" ht="15">
      <c r="A39" s="121"/>
      <c r="B39" s="27"/>
      <c r="C39" s="25" t="s">
        <v>21</v>
      </c>
      <c r="D39" s="12">
        <f t="shared" si="2"/>
        <v>30</v>
      </c>
      <c r="E39" s="12">
        <f t="shared" si="3"/>
        <v>17</v>
      </c>
      <c r="F39" s="13">
        <v>10</v>
      </c>
      <c r="G39" s="13">
        <v>1</v>
      </c>
      <c r="H39" s="13">
        <v>4</v>
      </c>
      <c r="I39" s="13">
        <v>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20"/>
      <c r="V39" s="52">
        <f t="shared" si="4"/>
        <v>44</v>
      </c>
      <c r="W39" s="52">
        <f t="shared" si="4"/>
        <v>19</v>
      </c>
      <c r="X39" s="63"/>
      <c r="Y39" s="63"/>
      <c r="Z39" s="42"/>
      <c r="AA39" s="122"/>
      <c r="AB39" s="29"/>
      <c r="AC39" s="50">
        <f t="shared" si="5"/>
        <v>0.4318181818181818</v>
      </c>
    </row>
    <row r="40" spans="1:29" ht="15">
      <c r="A40" s="121"/>
      <c r="B40" s="27"/>
      <c r="C40" s="25" t="s">
        <v>22</v>
      </c>
      <c r="D40" s="12">
        <f t="shared" si="2"/>
        <v>137</v>
      </c>
      <c r="E40" s="12">
        <f t="shared" si="3"/>
        <v>47</v>
      </c>
      <c r="F40" s="13">
        <v>8</v>
      </c>
      <c r="G40" s="13">
        <v>1</v>
      </c>
      <c r="H40" s="13">
        <v>23</v>
      </c>
      <c r="I40" s="13">
        <v>9</v>
      </c>
      <c r="J40" s="13">
        <v>4</v>
      </c>
      <c r="K40" s="13"/>
      <c r="L40" s="13"/>
      <c r="M40" s="13"/>
      <c r="N40" s="13">
        <v>5</v>
      </c>
      <c r="O40" s="13">
        <v>1</v>
      </c>
      <c r="P40" s="13"/>
      <c r="Q40" s="13"/>
      <c r="R40" s="13"/>
      <c r="S40" s="13"/>
      <c r="T40" s="13">
        <v>3</v>
      </c>
      <c r="U40" s="20">
        <v>1</v>
      </c>
      <c r="V40" s="52">
        <f t="shared" si="4"/>
        <v>180</v>
      </c>
      <c r="W40" s="52">
        <f t="shared" si="4"/>
        <v>59</v>
      </c>
      <c r="X40" s="63"/>
      <c r="Y40" s="63"/>
      <c r="Z40" s="42"/>
      <c r="AA40" s="122"/>
      <c r="AB40" s="29"/>
      <c r="AC40" s="50">
        <f t="shared" si="5"/>
        <v>0.3277777777777778</v>
      </c>
    </row>
    <row r="41" spans="1:29" ht="15">
      <c r="A41" s="121"/>
      <c r="B41" s="27"/>
      <c r="C41" s="25" t="s">
        <v>23</v>
      </c>
      <c r="D41" s="12">
        <f t="shared" si="2"/>
        <v>53</v>
      </c>
      <c r="E41" s="12">
        <f t="shared" si="3"/>
        <v>7</v>
      </c>
      <c r="F41" s="13"/>
      <c r="G41" s="13"/>
      <c r="H41" s="13">
        <v>8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0"/>
      <c r="V41" s="41">
        <f t="shared" si="4"/>
        <v>61</v>
      </c>
      <c r="W41" s="41">
        <f t="shared" si="4"/>
        <v>7</v>
      </c>
      <c r="X41" s="63"/>
      <c r="Y41" s="63"/>
      <c r="Z41" s="42"/>
      <c r="AA41" s="122"/>
      <c r="AB41" s="29"/>
      <c r="AC41" s="50">
        <f t="shared" si="5"/>
        <v>0.11475409836065574</v>
      </c>
    </row>
    <row r="42" spans="1:29" ht="15">
      <c r="A42" s="121"/>
      <c r="B42" s="27"/>
      <c r="C42" s="25" t="s">
        <v>24</v>
      </c>
      <c r="D42" s="12">
        <f t="shared" si="2"/>
        <v>6</v>
      </c>
      <c r="E42" s="12">
        <f t="shared" si="3"/>
        <v>1</v>
      </c>
      <c r="F42" s="13"/>
      <c r="G42" s="13"/>
      <c r="H42" s="13">
        <v>8</v>
      </c>
      <c r="I42" s="13">
        <v>1</v>
      </c>
      <c r="J42" s="13"/>
      <c r="K42" s="13"/>
      <c r="L42" s="13"/>
      <c r="M42" s="13"/>
      <c r="N42" s="13">
        <v>2</v>
      </c>
      <c r="O42" s="13"/>
      <c r="P42" s="13"/>
      <c r="Q42" s="13"/>
      <c r="R42" s="13"/>
      <c r="S42" s="13"/>
      <c r="T42" s="13"/>
      <c r="U42" s="20"/>
      <c r="V42" s="41">
        <f t="shared" si="4"/>
        <v>16</v>
      </c>
      <c r="W42" s="41">
        <f t="shared" si="4"/>
        <v>2</v>
      </c>
      <c r="X42" s="63"/>
      <c r="Y42" s="63"/>
      <c r="Z42" s="42"/>
      <c r="AA42" s="122"/>
      <c r="AB42" s="29"/>
      <c r="AC42" s="50">
        <f t="shared" si="5"/>
        <v>0.125</v>
      </c>
    </row>
    <row r="43" spans="1:29" ht="15">
      <c r="A43" s="121"/>
      <c r="B43" s="27"/>
      <c r="C43" s="25" t="s">
        <v>25</v>
      </c>
      <c r="D43" s="12">
        <f t="shared" si="2"/>
        <v>191</v>
      </c>
      <c r="E43" s="12">
        <f t="shared" si="3"/>
        <v>24</v>
      </c>
      <c r="F43" s="13">
        <v>17</v>
      </c>
      <c r="G43" s="13">
        <v>1</v>
      </c>
      <c r="H43" s="13">
        <v>1</v>
      </c>
      <c r="I43" s="13">
        <v>1</v>
      </c>
      <c r="J43" s="13">
        <v>2</v>
      </c>
      <c r="K43" s="13"/>
      <c r="L43" s="13">
        <v>5</v>
      </c>
      <c r="M43" s="13">
        <v>1</v>
      </c>
      <c r="N43" s="13">
        <v>13</v>
      </c>
      <c r="O43" s="13">
        <v>2</v>
      </c>
      <c r="P43" s="13">
        <v>2</v>
      </c>
      <c r="Q43" s="13">
        <v>1</v>
      </c>
      <c r="R43" s="13"/>
      <c r="S43" s="13"/>
      <c r="T43" s="13">
        <v>7</v>
      </c>
      <c r="U43" s="20"/>
      <c r="V43" s="41">
        <f t="shared" si="4"/>
        <v>238</v>
      </c>
      <c r="W43" s="41">
        <f t="shared" si="4"/>
        <v>30</v>
      </c>
      <c r="X43" s="63"/>
      <c r="Y43" s="63"/>
      <c r="Z43" s="42"/>
      <c r="AA43" s="122"/>
      <c r="AB43" s="29"/>
      <c r="AC43" s="50">
        <f t="shared" si="5"/>
        <v>0.12605042016806722</v>
      </c>
    </row>
    <row r="44" spans="1:29" ht="15.75" thickBot="1">
      <c r="A44" s="121"/>
      <c r="B44" s="27"/>
      <c r="C44" s="26" t="s">
        <v>26</v>
      </c>
      <c r="D44" s="12">
        <f t="shared" si="2"/>
        <v>15</v>
      </c>
      <c r="E44" s="12">
        <f t="shared" si="3"/>
        <v>1</v>
      </c>
      <c r="F44" s="15">
        <v>2</v>
      </c>
      <c r="G44" s="15">
        <v>1</v>
      </c>
      <c r="H44" s="13">
        <v>1</v>
      </c>
      <c r="I44" s="13">
        <v>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1"/>
      <c r="V44" s="41">
        <f t="shared" si="4"/>
        <v>18</v>
      </c>
      <c r="W44" s="41">
        <f t="shared" si="4"/>
        <v>3</v>
      </c>
      <c r="X44" s="63"/>
      <c r="Y44" s="63"/>
      <c r="Z44" s="42"/>
      <c r="AA44" s="122"/>
      <c r="AB44" s="29"/>
      <c r="AC44" s="50">
        <f t="shared" si="5"/>
        <v>0.16666666666666666</v>
      </c>
    </row>
    <row r="45" spans="1:29" ht="15.75" thickBot="1">
      <c r="A45" s="121"/>
      <c r="B45" s="27"/>
      <c r="C45" s="34" t="s">
        <v>27</v>
      </c>
      <c r="D45" s="60">
        <f>+(D25+F25+H25+J25+L25+N25+P25+R25+T25+V25)</f>
        <v>1109</v>
      </c>
      <c r="E45" s="35">
        <f>+(E25+G25+I25+K25+M25+O25+Q25+S25+U25+W25)</f>
        <v>497</v>
      </c>
      <c r="F45" s="60">
        <f>SUM(F31:F44)</f>
        <v>105</v>
      </c>
      <c r="G45" s="60">
        <f aca="true" t="shared" si="6" ref="G45:Q45">SUM(G31:G44)</f>
        <v>42</v>
      </c>
      <c r="H45" s="60">
        <f t="shared" si="6"/>
        <v>121</v>
      </c>
      <c r="I45" s="60">
        <f t="shared" si="6"/>
        <v>52</v>
      </c>
      <c r="J45" s="60">
        <f t="shared" si="6"/>
        <v>24</v>
      </c>
      <c r="K45" s="60">
        <f t="shared" si="6"/>
        <v>11</v>
      </c>
      <c r="L45" s="60">
        <f t="shared" si="6"/>
        <v>25</v>
      </c>
      <c r="M45" s="60">
        <f t="shared" si="6"/>
        <v>12</v>
      </c>
      <c r="N45" s="60">
        <f t="shared" si="6"/>
        <v>71</v>
      </c>
      <c r="O45" s="60">
        <f t="shared" si="6"/>
        <v>41</v>
      </c>
      <c r="P45" s="60">
        <f t="shared" si="6"/>
        <v>18</v>
      </c>
      <c r="Q45" s="60">
        <f t="shared" si="6"/>
        <v>10</v>
      </c>
      <c r="R45" s="60">
        <f>SUM(R31:R44)</f>
        <v>8</v>
      </c>
      <c r="S45" s="60">
        <f>SUM(S31:S44)</f>
        <v>5</v>
      </c>
      <c r="T45" s="60">
        <f>SUM(T31:T44)</f>
        <v>29</v>
      </c>
      <c r="U45" s="43">
        <f>SUM(U31:U44)</f>
        <v>12</v>
      </c>
      <c r="V45" s="60">
        <f>+(D25+F25+H25+J25+L25+N25+P25+R25+T25+V25+F45+H45+J45+L45+N45+P45+R45+T45)</f>
        <v>1510</v>
      </c>
      <c r="W45" s="35">
        <f>+(E25+G25+I25+K25+M25+O25+Q25+S25+U25+W25+G45+I45+K45+M45+O45+Q45+S45+U45)</f>
        <v>682</v>
      </c>
      <c r="X45" s="63"/>
      <c r="Y45" s="63"/>
      <c r="Z45" s="17"/>
      <c r="AA45" s="122"/>
      <c r="AB45" s="29"/>
      <c r="AC45" s="46"/>
    </row>
    <row r="46" spans="1:28" ht="15.75" thickBot="1">
      <c r="A46" s="121"/>
      <c r="B46" s="27"/>
      <c r="C46" s="36" t="s">
        <v>40</v>
      </c>
      <c r="D46" s="100">
        <f>+(E45/D45)</f>
        <v>0.44815148782687103</v>
      </c>
      <c r="E46" s="101"/>
      <c r="F46" s="100">
        <f>+(G45/F45)</f>
        <v>0.4</v>
      </c>
      <c r="G46" s="101"/>
      <c r="H46" s="100">
        <f>+(I45/H45)</f>
        <v>0.4297520661157025</v>
      </c>
      <c r="I46" s="101"/>
      <c r="J46" s="100">
        <f>+(K45/J45)</f>
        <v>0.4583333333333333</v>
      </c>
      <c r="K46" s="101"/>
      <c r="L46" s="100">
        <f>+(M45/L45)</f>
        <v>0.48</v>
      </c>
      <c r="M46" s="101"/>
      <c r="N46" s="100">
        <f>+(O45/N45)</f>
        <v>0.5774647887323944</v>
      </c>
      <c r="O46" s="101"/>
      <c r="P46" s="100">
        <f>+(Q45/P45)</f>
        <v>0.5555555555555556</v>
      </c>
      <c r="Q46" s="101"/>
      <c r="R46" s="100">
        <f>+(S45/R45)</f>
        <v>0.625</v>
      </c>
      <c r="S46" s="101"/>
      <c r="T46" s="100">
        <f>+(U45/T45)</f>
        <v>0.41379310344827586</v>
      </c>
      <c r="U46" s="101"/>
      <c r="V46" s="100">
        <f>+(W45/V45)</f>
        <v>0.45165562913907287</v>
      </c>
      <c r="W46" s="101"/>
      <c r="X46" s="17"/>
      <c r="Y46" s="17"/>
      <c r="Z46" s="17"/>
      <c r="AA46" s="122"/>
      <c r="AB46" s="29"/>
    </row>
    <row r="47" spans="1:28" ht="12.75">
      <c r="A47" s="121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122"/>
      <c r="AB47" s="29"/>
    </row>
    <row r="48" spans="1:28" ht="12.75">
      <c r="A48" s="102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10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  <row r="71" ht="12.75">
      <c r="A71" s="102"/>
    </row>
    <row r="72" ht="12.75">
      <c r="A72" s="102"/>
    </row>
    <row r="73" ht="12.75">
      <c r="A73" s="102"/>
    </row>
    <row r="74" ht="12.75">
      <c r="A74" s="102"/>
    </row>
    <row r="75" ht="12.75">
      <c r="A75" s="102"/>
    </row>
    <row r="76" ht="12.75">
      <c r="A76" s="102"/>
    </row>
    <row r="77" ht="12.75">
      <c r="A77" s="102"/>
    </row>
    <row r="78" ht="12.75">
      <c r="A78" s="102"/>
    </row>
    <row r="79" ht="12.75">
      <c r="A79" s="102"/>
    </row>
    <row r="80" ht="12.75">
      <c r="A80" s="102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Win7</cp:lastModifiedBy>
  <cp:lastPrinted>2017-06-08T15:10:55Z</cp:lastPrinted>
  <dcterms:created xsi:type="dcterms:W3CDTF">2007-02-07T09:24:15Z</dcterms:created>
  <dcterms:modified xsi:type="dcterms:W3CDTF">2017-07-25T03:09:28Z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9cc750be-d0ec-4b09-8316-bc59932a619b</vt:lpwstr>
  </property>
</Properties>
</file>