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725" windowWidth="12120" windowHeight="7380" activeTab="11"/>
  </bookViews>
  <sheets>
    <sheet name="ENERO ok" sheetId="1" r:id="rId1"/>
    <sheet name="GRAF 1" sheetId="2" r:id="rId2"/>
    <sheet name="FEBRERO" sheetId="3" r:id="rId3"/>
    <sheet name="GRAF 2" sheetId="4" r:id="rId4"/>
    <sheet name="MARZO" sheetId="5" r:id="rId5"/>
    <sheet name="GRAF 3" sheetId="6" r:id="rId6"/>
    <sheet name="ABRIL" sheetId="7" r:id="rId7"/>
    <sheet name="GRAF 4" sheetId="8" r:id="rId8"/>
    <sheet name="MAYO" sheetId="9" r:id="rId9"/>
    <sheet name="GRAF 5" sheetId="10" r:id="rId10"/>
    <sheet name="JUNIO" sheetId="11" r:id="rId11"/>
    <sheet name="GRAF 6" sheetId="12" r:id="rId12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<sst xmlns="http://schemas.openxmlformats.org/spreadsheetml/2006/main" count="756" uniqueCount="68">
  <si>
    <t>Zona I</t>
  </si>
  <si>
    <t>Zona II</t>
  </si>
  <si>
    <t>Zona III</t>
  </si>
  <si>
    <t>HECHOS PUNIBLES</t>
  </si>
  <si>
    <t>Metrop.</t>
  </si>
  <si>
    <t>Central</t>
  </si>
  <si>
    <t>Cordillera</t>
  </si>
  <si>
    <t>Concepcion</t>
  </si>
  <si>
    <t>Amambay</t>
  </si>
  <si>
    <t>Alto Py.</t>
  </si>
  <si>
    <t>San Pedro</t>
  </si>
  <si>
    <t>Caaguazu</t>
  </si>
  <si>
    <t>Guaira</t>
  </si>
  <si>
    <t>Caazapa</t>
  </si>
  <si>
    <t>ABIGEATO</t>
  </si>
  <si>
    <t>COACCION SEXUAL</t>
  </si>
  <si>
    <t>HURTO</t>
  </si>
  <si>
    <t>HURTO AGRAVADO</t>
  </si>
  <si>
    <t xml:space="preserve">HOMICIDIO CULPOSO  EN ACC DE TTO. </t>
  </si>
  <si>
    <t>LESION CULPOSA EN ACC. DE TTO.</t>
  </si>
  <si>
    <t xml:space="preserve">LESION     </t>
  </si>
  <si>
    <t xml:space="preserve">ROBO DE OBJETOS </t>
  </si>
  <si>
    <t>ROBO AGRAVADO DE OBJETOS</t>
  </si>
  <si>
    <t>ROBO DE VEHICULOS</t>
  </si>
  <si>
    <t>ROBO AGRAVADO DE VEHICULOS</t>
  </si>
  <si>
    <t>ROBO DE MOTOCICLETAS</t>
  </si>
  <si>
    <t>ROBO AGRAVADO DE MOTOCICLETAS</t>
  </si>
  <si>
    <t>TOTAL</t>
  </si>
  <si>
    <t>Zona IV</t>
  </si>
  <si>
    <t>Zona V</t>
  </si>
  <si>
    <t>Itapua</t>
  </si>
  <si>
    <t>Alto Paraná</t>
  </si>
  <si>
    <t>Canindeyú</t>
  </si>
  <si>
    <t>Misiones</t>
  </si>
  <si>
    <t>Paraguari</t>
  </si>
  <si>
    <t>Ñeembucu</t>
  </si>
  <si>
    <t>Boqueron</t>
  </si>
  <si>
    <t>Pte Hayes</t>
  </si>
  <si>
    <t>D</t>
  </si>
  <si>
    <t>A</t>
  </si>
  <si>
    <t>PORCENTAJE DE ACLARADOS</t>
  </si>
  <si>
    <t>FUENTE: ELABORADO EN EL DPTO. DE ESTADISTICA EN BASE A DATOS PROPORCIONADOS POR LA DIRECCION GENERAL. DE ORDEN Y SEGURIDAD.</t>
  </si>
  <si>
    <t>SUB TOTAL</t>
  </si>
  <si>
    <t>TRANSPORTE</t>
  </si>
  <si>
    <t>ZONA VI</t>
  </si>
  <si>
    <t xml:space="preserve">HOMICIDIO DOLOSO </t>
  </si>
  <si>
    <t>LESION  EN ACC. DE TTO.</t>
  </si>
  <si>
    <t xml:space="preserve">HOMICIDIO  EN ACC DE TTO. </t>
  </si>
  <si>
    <t>ROBO AGRAV. DE OBJETOS</t>
  </si>
  <si>
    <t>ROBO AGRAV. DE VEHICULOS</t>
  </si>
  <si>
    <t>ROBO AGRAV. DE MOTOCICLETAS</t>
  </si>
  <si>
    <r>
      <t xml:space="preserve">      </t>
    </r>
    <r>
      <rPr>
        <b/>
        <sz val="10"/>
        <rFont val="Arial"/>
        <family val="2"/>
      </rPr>
      <t xml:space="preserve">         POLICIA NACIONAL - DPTO. DE ESTADISTICA                                                                   </t>
    </r>
  </si>
  <si>
    <t xml:space="preserve">                                                            POLICIA NACIONAL - DPTO. DE ESTADISTICA                                                                   </t>
  </si>
  <si>
    <t>DENUNCIADOS</t>
  </si>
  <si>
    <r>
      <t xml:space="preserve">      </t>
    </r>
    <r>
      <rPr>
        <b/>
        <sz val="12"/>
        <rFont val="Cambria"/>
        <family val="1"/>
      </rPr>
      <t xml:space="preserve">                                INFORME        ESTADISTICO      MENSUAL                                                                                4                </t>
    </r>
  </si>
  <si>
    <r>
      <t xml:space="preserve">      </t>
    </r>
    <r>
      <rPr>
        <b/>
        <sz val="10"/>
        <rFont val="Arial"/>
        <family val="2"/>
      </rPr>
      <t xml:space="preserve">                                INFORME        ESTADISTICO      MENSUAL                                                 3                </t>
    </r>
  </si>
  <si>
    <t>HECHOS PUNIBLES MAS RESALTANTES, DENUNCIADOS  EN TODO EL PAÍS.   MARZO  2016</t>
  </si>
  <si>
    <t>HECHOS PUNIBLES MAS RESALTANTES,DENUNCIADOS Y ACLARADOS EN TODO EL PAÍS POR ZONAS POLICIALES.  ENERO 2017</t>
  </si>
  <si>
    <t>HECHOS PUNIBLES MAS RESALTANTES, DENUNCIADOS  EN TODO EL PAÍS.   ENERO  2017</t>
  </si>
  <si>
    <t>HECHOS PUNIBLES MAS RESALTANTES, DENUNCIADOS  EN TODO EL PAÍS.   FEBRERO  2017</t>
  </si>
  <si>
    <t>HECHOS PUNIBLES MAS RESALTANTES,DENUNCIADOS Y ACLARADOS EN TODO EL PAÍS POR ZONAS POLICIALES. MARZO 2017</t>
  </si>
  <si>
    <t>HECHOS PUNIBLES MAS RESALTANTES,DENUNCIADOS Y ACLARADOS EN TODO EL PAÍS POR ZONAS POLICIALES. ABRIL 2017</t>
  </si>
  <si>
    <t>HECHOS PUNIBLES MAS RESALTANTES, DENUNCIADOS  EN TODO EL PAÍS.   ABRIL  2017</t>
  </si>
  <si>
    <t>HECHOS PUNIBLES MAS RESALTANTES,DENUNCIADOS Y ACLARADOS EN TODO EL PAÍS POR ZONAS POLICIALES.  FEBRERO 2017</t>
  </si>
  <si>
    <t>HECHOS PUNIBLES MAS RESALTANTES,DENUNCIADOS Y ACLARADOS EN TODO EL PAÍS POR ZONAS POLICIALES. MAYO 2017</t>
  </si>
  <si>
    <t>HECHOS PUNIBLES MAS RESALTANTES, DENUNCIADOS  EN TODO EL PAÍS.   MAYO  2017</t>
  </si>
  <si>
    <t>HECHOS PUNIBLES MAS RESALTANTES, DENUNCIADOS  EN TODO EL PAÍS.   JUNIO  2017</t>
  </si>
  <si>
    <t>HECHOS PUNIBLES MAS RESALTANTES,DENUNCIADOS Y ACLARADOS EN TODO EL PAÍS POR ZONAS POLICIALES. JUNIO 2017</t>
  </si>
</sst>
</file>

<file path=xl/styles.xml><?xml version="1.0" encoding="utf-8"?>
<styleSheet xmlns="http://schemas.openxmlformats.org/spreadsheetml/2006/main">
  <numFmts count="35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;&quot;Gs&quot;\ \-#,##0"/>
    <numFmt numFmtId="173" formatCode="&quot;Gs&quot;\ #,##0;[Red]&quot;Gs&quot;\ \-#,##0"/>
    <numFmt numFmtId="174" formatCode="&quot;Gs&quot;\ #,##0.00;&quot;Gs&quot;\ \-#,##0.00"/>
    <numFmt numFmtId="175" formatCode="&quot;Gs&quot;\ #,##0.00;[Red]&quot;Gs&quot;\ \-#,##0.00"/>
    <numFmt numFmtId="176" formatCode="_ &quot;Gs&quot;\ * #,##0_ ;_ &quot;Gs&quot;\ * \-#,##0_ ;_ &quot;Gs&quot;\ * &quot;-&quot;_ ;_ @_ "/>
    <numFmt numFmtId="177" formatCode="_ * #,##0_ ;_ * \-#,##0_ ;_ * &quot;-&quot;_ ;_ @_ "/>
    <numFmt numFmtId="178" formatCode="_ &quot;Gs&quot;\ * #,##0.00_ ;_ &quot;Gs&quot;\ * \-#,##0.00_ ;_ &quot;Gs&quot;\ * &quot;-&quot;??_ ;_ @_ "/>
    <numFmt numFmtId="179" formatCode="_ * #,##0.00_ ;_ * \-#,##0.00_ ;_ * &quot;-&quot;??_ ;_ @_ "/>
    <numFmt numFmtId="180" formatCode="[$-C0A]dddd\,\ dd&quot; de &quot;mmmm&quot; de &quot;yyyy"/>
    <numFmt numFmtId="181" formatCode="[$-C0A]mmmm\-yy;@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?/?"/>
    <numFmt numFmtId="189" formatCode="#\ ?/4"/>
    <numFmt numFmtId="190" formatCode="#,##0\ _€;[Red]#,##0\ _€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Cambria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7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rgb="FF333333"/>
      </right>
      <top>
        <color rgb="FF000000"/>
      </top>
      <bottom style="medium"/>
    </border>
    <border>
      <left style="thin">
        <color rgb="FF333333"/>
      </left>
      <right style="medium"/>
      <top>
        <color rgb="FF000000"/>
      </top>
      <bottom style="medium"/>
    </border>
    <border>
      <left style="medium"/>
      <right style="thin">
        <color rgb="FF333333"/>
      </right>
      <top style="medium"/>
      <bottom style="medium"/>
    </border>
    <border>
      <left style="thin">
        <color rgb="FF333333"/>
      </left>
      <right style="medium"/>
      <top style="medium"/>
      <bottom style="medium"/>
    </border>
    <border>
      <left>
        <color rgb="FF000000"/>
      </left>
      <right style="thin">
        <color rgb="FF333333"/>
      </right>
      <top style="medium"/>
      <bottom style="medium"/>
    </border>
    <border>
      <left style="thin">
        <color rgb="FF333333"/>
      </left>
      <right style="thin">
        <color rgb="FF33333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9" fillId="0" borderId="0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179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left"/>
    </xf>
    <xf numFmtId="0" fontId="0" fillId="33" borderId="25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8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9" fontId="4" fillId="0" borderId="0" xfId="53" applyFont="1" applyFill="1" applyBorder="1" applyAlignment="1">
      <alignment/>
    </xf>
    <xf numFmtId="0" fontId="8" fillId="34" borderId="3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9" fontId="0" fillId="0" borderId="0" xfId="53" applyFont="1" applyAlignment="1">
      <alignment/>
    </xf>
    <xf numFmtId="0" fontId="8" fillId="34" borderId="25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9" fontId="0" fillId="0" borderId="0" xfId="53" applyFont="1" applyAlignment="1">
      <alignment/>
    </xf>
    <xf numFmtId="0" fontId="8" fillId="35" borderId="29" xfId="0" applyFont="1" applyFill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7" borderId="22" xfId="0" applyFont="1" applyFill="1" applyBorder="1" applyAlignment="1">
      <alignment/>
    </xf>
    <xf numFmtId="0" fontId="7" fillId="7" borderId="16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8" fillId="37" borderId="29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7" fillId="38" borderId="11" xfId="0" applyFont="1" applyFill="1" applyBorder="1" applyAlignment="1">
      <alignment horizontal="center"/>
    </xf>
    <xf numFmtId="9" fontId="8" fillId="34" borderId="26" xfId="0" applyNumberFormat="1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textRotation="90"/>
    </xf>
    <xf numFmtId="0" fontId="0" fillId="33" borderId="30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textRotation="180"/>
    </xf>
    <xf numFmtId="0" fontId="0" fillId="0" borderId="0" xfId="0" applyFont="1" applyAlignment="1">
      <alignment horizontal="center" vertical="center" textRotation="180"/>
    </xf>
    <xf numFmtId="0" fontId="2" fillId="0" borderId="0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textRotation="180"/>
    </xf>
    <xf numFmtId="0" fontId="0" fillId="0" borderId="0" xfId="0" applyFont="1" applyAlignment="1">
      <alignment horizontal="center" vertical="top" textRotation="18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"/>
          <c:y val="0.08825"/>
          <c:w val="0.9785"/>
          <c:h val="0.8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 1'!$T$7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1'!$S$8:$S$21</c:f>
              <c:strCache/>
            </c:strRef>
          </c:cat>
          <c:val>
            <c:numRef>
              <c:f>'GRAF 1'!$T$8:$T$21</c:f>
              <c:numCache/>
            </c:numRef>
          </c:val>
          <c:shape val="box"/>
        </c:ser>
        <c:shape val="box"/>
        <c:axId val="45148238"/>
        <c:axId val="3680959"/>
      </c:bar3DChart>
      <c:catAx>
        <c:axId val="451482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80959"/>
        <c:crosses val="autoZero"/>
        <c:auto val="1"/>
        <c:lblOffset val="100"/>
        <c:tickLblSkip val="1"/>
        <c:noMultiLvlLbl val="0"/>
      </c:catAx>
      <c:valAx>
        <c:axId val="3680959"/>
        <c:scaling>
          <c:orientation val="minMax"/>
        </c:scaling>
        <c:axPos val="l"/>
        <c:delete val="1"/>
        <c:majorTickMark val="out"/>
        <c:minorTickMark val="none"/>
        <c:tickLblPos val="nextTo"/>
        <c:crossAx val="451482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"/>
          <c:y val="0.06375"/>
          <c:w val="0.9785"/>
          <c:h val="0.91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 2'!$T$7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2'!$S$8:$S$21</c:f>
              <c:strCache/>
            </c:strRef>
          </c:cat>
          <c:val>
            <c:numRef>
              <c:f>'GRAF 2'!$T$8:$T$21</c:f>
              <c:numCache/>
            </c:numRef>
          </c:val>
          <c:shape val="box"/>
        </c:ser>
        <c:ser>
          <c:idx val="1"/>
          <c:order val="1"/>
          <c:tx>
            <c:strRef>
              <c:f>'GRAF 2'!$U$7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2'!$S$8:$S$21</c:f>
              <c:strCache/>
            </c:strRef>
          </c:cat>
          <c:val>
            <c:numRef>
              <c:f>'GRAF 2'!$U$8:$U$21</c:f>
              <c:numCache/>
            </c:numRef>
          </c:val>
          <c:shape val="box"/>
        </c:ser>
        <c:shape val="box"/>
        <c:axId val="33128632"/>
        <c:axId val="29722233"/>
      </c:bar3DChart>
      <c:catAx>
        <c:axId val="331286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722233"/>
        <c:crosses val="autoZero"/>
        <c:auto val="1"/>
        <c:lblOffset val="100"/>
        <c:tickLblSkip val="1"/>
        <c:noMultiLvlLbl val="0"/>
      </c:catAx>
      <c:valAx>
        <c:axId val="29722233"/>
        <c:scaling>
          <c:orientation val="minMax"/>
        </c:scaling>
        <c:axPos val="l"/>
        <c:delete val="1"/>
        <c:majorTickMark val="out"/>
        <c:minorTickMark val="none"/>
        <c:tickLblPos val="nextTo"/>
        <c:crossAx val="3312863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4925"/>
          <c:y val="0.00525"/>
          <c:w val="0.099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"/>
          <c:y val="0.13625"/>
          <c:w val="0.9785"/>
          <c:h val="0.8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 3'!$T$7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3'!$S$8:$S$21</c:f>
              <c:strCache/>
            </c:strRef>
          </c:cat>
          <c:val>
            <c:numRef>
              <c:f>'GRAF 3'!$T$8:$T$21</c:f>
              <c:numCache/>
            </c:numRef>
          </c:val>
          <c:shape val="box"/>
        </c:ser>
        <c:shape val="box"/>
        <c:axId val="66173506"/>
        <c:axId val="58690643"/>
      </c:bar3DChart>
      <c:catAx>
        <c:axId val="66173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690643"/>
        <c:crosses val="autoZero"/>
        <c:auto val="1"/>
        <c:lblOffset val="100"/>
        <c:tickLblSkip val="1"/>
        <c:noMultiLvlLbl val="0"/>
      </c:catAx>
      <c:valAx>
        <c:axId val="58690643"/>
        <c:scaling>
          <c:orientation val="minMax"/>
        </c:scaling>
        <c:axPos val="l"/>
        <c:delete val="1"/>
        <c:majorTickMark val="out"/>
        <c:minorTickMark val="none"/>
        <c:tickLblPos val="nextTo"/>
        <c:crossAx val="6617350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555"/>
          <c:y val="0.0765"/>
          <c:w val="0.087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"/>
          <c:y val="0.13625"/>
          <c:w val="0.9785"/>
          <c:h val="0.8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 4'!$T$7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4'!$S$8:$S$21</c:f>
              <c:strCache/>
            </c:strRef>
          </c:cat>
          <c:val>
            <c:numRef>
              <c:f>'GRAF 4'!$T$8:$T$21</c:f>
              <c:numCache/>
            </c:numRef>
          </c:val>
          <c:shape val="box"/>
        </c:ser>
        <c:shape val="box"/>
        <c:axId val="58453740"/>
        <c:axId val="56321613"/>
      </c:bar3DChart>
      <c:catAx>
        <c:axId val="584537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321613"/>
        <c:crosses val="autoZero"/>
        <c:auto val="1"/>
        <c:lblOffset val="100"/>
        <c:tickLblSkip val="1"/>
        <c:noMultiLvlLbl val="0"/>
      </c:catAx>
      <c:valAx>
        <c:axId val="56321613"/>
        <c:scaling>
          <c:orientation val="minMax"/>
        </c:scaling>
        <c:axPos val="l"/>
        <c:delete val="1"/>
        <c:majorTickMark val="out"/>
        <c:minorTickMark val="none"/>
        <c:tickLblPos val="nextTo"/>
        <c:crossAx val="5845374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555"/>
          <c:y val="0.0765"/>
          <c:w val="0.087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"/>
          <c:y val="0.13625"/>
          <c:w val="0.9785"/>
          <c:h val="0.8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 5'!$T$7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5'!$S$8:$S$21</c:f>
              <c:strCache/>
            </c:strRef>
          </c:cat>
          <c:val>
            <c:numRef>
              <c:f>'GRAF 5'!$T$8:$T$21</c:f>
              <c:numCache/>
            </c:numRef>
          </c:val>
          <c:shape val="box"/>
        </c:ser>
        <c:shape val="box"/>
        <c:axId val="37132470"/>
        <c:axId val="65756775"/>
      </c:bar3DChart>
      <c:catAx>
        <c:axId val="371324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756775"/>
        <c:crosses val="autoZero"/>
        <c:auto val="1"/>
        <c:lblOffset val="100"/>
        <c:tickLblSkip val="1"/>
        <c:noMultiLvlLbl val="0"/>
      </c:catAx>
      <c:valAx>
        <c:axId val="65756775"/>
        <c:scaling>
          <c:orientation val="minMax"/>
        </c:scaling>
        <c:axPos val="l"/>
        <c:delete val="1"/>
        <c:majorTickMark val="out"/>
        <c:minorTickMark val="none"/>
        <c:tickLblPos val="nextTo"/>
        <c:crossAx val="3713247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555"/>
          <c:y val="0.0765"/>
          <c:w val="0.087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"/>
          <c:y val="0.13625"/>
          <c:w val="0.9785"/>
          <c:h val="0.8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 6'!$T$7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6'!$S$8:$S$21</c:f>
              <c:strCache/>
            </c:strRef>
          </c:cat>
          <c:val>
            <c:numRef>
              <c:f>'GRAF 6'!$T$8:$T$21</c:f>
              <c:numCache/>
            </c:numRef>
          </c:val>
          <c:shape val="box"/>
        </c:ser>
        <c:shape val="box"/>
        <c:axId val="54940064"/>
        <c:axId val="24698529"/>
      </c:bar3DChart>
      <c:catAx>
        <c:axId val="54940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698529"/>
        <c:crosses val="autoZero"/>
        <c:auto val="1"/>
        <c:lblOffset val="100"/>
        <c:tickLblSkip val="1"/>
        <c:noMultiLvlLbl val="0"/>
      </c:catAx>
      <c:valAx>
        <c:axId val="24698529"/>
        <c:scaling>
          <c:orientation val="minMax"/>
        </c:scaling>
        <c:axPos val="l"/>
        <c:delete val="1"/>
        <c:majorTickMark val="out"/>
        <c:minorTickMark val="none"/>
        <c:tickLblPos val="nextTo"/>
        <c:crossAx val="5494006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555"/>
          <c:y val="0.0765"/>
          <c:w val="0.087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7</xdr:row>
      <xdr:rowOff>85725</xdr:rowOff>
    </xdr:from>
    <xdr:to>
      <xdr:col>15</xdr:col>
      <xdr:colOff>38100</xdr:colOff>
      <xdr:row>39</xdr:row>
      <xdr:rowOff>76200</xdr:rowOff>
    </xdr:to>
    <xdr:graphicFrame>
      <xdr:nvGraphicFramePr>
        <xdr:cNvPr id="1" name="3 Gráfico"/>
        <xdr:cNvGraphicFramePr/>
      </xdr:nvGraphicFramePr>
      <xdr:xfrm>
        <a:off x="1181100" y="1419225"/>
        <a:ext cx="91821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7</xdr:row>
      <xdr:rowOff>85725</xdr:rowOff>
    </xdr:from>
    <xdr:to>
      <xdr:col>15</xdr:col>
      <xdr:colOff>38100</xdr:colOff>
      <xdr:row>39</xdr:row>
      <xdr:rowOff>76200</xdr:rowOff>
    </xdr:to>
    <xdr:graphicFrame>
      <xdr:nvGraphicFramePr>
        <xdr:cNvPr id="1" name="3 Gráfico"/>
        <xdr:cNvGraphicFramePr/>
      </xdr:nvGraphicFramePr>
      <xdr:xfrm>
        <a:off x="1181100" y="1419225"/>
        <a:ext cx="91821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7</xdr:row>
      <xdr:rowOff>85725</xdr:rowOff>
    </xdr:from>
    <xdr:to>
      <xdr:col>15</xdr:col>
      <xdr:colOff>38100</xdr:colOff>
      <xdr:row>39</xdr:row>
      <xdr:rowOff>76200</xdr:rowOff>
    </xdr:to>
    <xdr:graphicFrame>
      <xdr:nvGraphicFramePr>
        <xdr:cNvPr id="1" name="3 Gráfico"/>
        <xdr:cNvGraphicFramePr/>
      </xdr:nvGraphicFramePr>
      <xdr:xfrm>
        <a:off x="1181100" y="1419225"/>
        <a:ext cx="91821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29</xdr:row>
      <xdr:rowOff>142875</xdr:rowOff>
    </xdr:from>
    <xdr:to>
      <xdr:col>18</xdr:col>
      <xdr:colOff>428625</xdr:colOff>
      <xdr:row>43</xdr:row>
      <xdr:rowOff>161925</xdr:rowOff>
    </xdr:to>
    <xdr:sp>
      <xdr:nvSpPr>
        <xdr:cNvPr id="1" name="2 Conector recto"/>
        <xdr:cNvSpPr>
          <a:spLocks/>
        </xdr:cNvSpPr>
      </xdr:nvSpPr>
      <xdr:spPr>
        <a:xfrm>
          <a:off x="9563100" y="5362575"/>
          <a:ext cx="857250" cy="2667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7</xdr:row>
      <xdr:rowOff>85725</xdr:rowOff>
    </xdr:from>
    <xdr:to>
      <xdr:col>15</xdr:col>
      <xdr:colOff>38100</xdr:colOff>
      <xdr:row>39</xdr:row>
      <xdr:rowOff>76200</xdr:rowOff>
    </xdr:to>
    <xdr:graphicFrame>
      <xdr:nvGraphicFramePr>
        <xdr:cNvPr id="1" name="3 Gráfico"/>
        <xdr:cNvGraphicFramePr/>
      </xdr:nvGraphicFramePr>
      <xdr:xfrm>
        <a:off x="1181100" y="1419225"/>
        <a:ext cx="91821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85725</xdr:colOff>
      <xdr:row>30</xdr:row>
      <xdr:rowOff>19050</xdr:rowOff>
    </xdr:from>
    <xdr:to>
      <xdr:col>18</xdr:col>
      <xdr:colOff>438150</xdr:colOff>
      <xdr:row>43</xdr:row>
      <xdr:rowOff>180975</xdr:rowOff>
    </xdr:to>
    <xdr:sp>
      <xdr:nvSpPr>
        <xdr:cNvPr id="1" name="2 Conector recto"/>
        <xdr:cNvSpPr>
          <a:spLocks/>
        </xdr:cNvSpPr>
      </xdr:nvSpPr>
      <xdr:spPr>
        <a:xfrm>
          <a:off x="9629775" y="5410200"/>
          <a:ext cx="800100" cy="2638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7</xdr:row>
      <xdr:rowOff>85725</xdr:rowOff>
    </xdr:from>
    <xdr:to>
      <xdr:col>15</xdr:col>
      <xdr:colOff>38100</xdr:colOff>
      <xdr:row>39</xdr:row>
      <xdr:rowOff>76200</xdr:rowOff>
    </xdr:to>
    <xdr:graphicFrame>
      <xdr:nvGraphicFramePr>
        <xdr:cNvPr id="1" name="3 Gráfico"/>
        <xdr:cNvGraphicFramePr/>
      </xdr:nvGraphicFramePr>
      <xdr:xfrm>
        <a:off x="1181100" y="1419225"/>
        <a:ext cx="91821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7</xdr:row>
      <xdr:rowOff>85725</xdr:rowOff>
    </xdr:from>
    <xdr:to>
      <xdr:col>15</xdr:col>
      <xdr:colOff>38100</xdr:colOff>
      <xdr:row>39</xdr:row>
      <xdr:rowOff>76200</xdr:rowOff>
    </xdr:to>
    <xdr:graphicFrame>
      <xdr:nvGraphicFramePr>
        <xdr:cNvPr id="1" name="3 Gráfico"/>
        <xdr:cNvGraphicFramePr/>
      </xdr:nvGraphicFramePr>
      <xdr:xfrm>
        <a:off x="1181100" y="1419225"/>
        <a:ext cx="91821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3"/>
  <sheetViews>
    <sheetView zoomScale="80" zoomScaleNormal="80" zoomScalePageLayoutView="0" workbookViewId="0" topLeftCell="A1">
      <selection activeCell="B16" sqref="A16:IV16"/>
    </sheetView>
  </sheetViews>
  <sheetFormatPr defaultColWidth="11.421875" defaultRowHeight="12.75"/>
  <cols>
    <col min="1" max="1" width="6.57421875" style="29" customWidth="1"/>
    <col min="2" max="2" width="4.140625" style="29" customWidth="1"/>
    <col min="3" max="3" width="37.7109375" style="29" customWidth="1"/>
    <col min="4" max="4" width="7.57421875" style="29" customWidth="1"/>
    <col min="5" max="14" width="6.7109375" style="29" customWidth="1"/>
    <col min="15" max="15" width="6.57421875" style="29" customWidth="1"/>
    <col min="16" max="21" width="6.7109375" style="29" customWidth="1"/>
    <col min="22" max="22" width="7.57421875" style="29" customWidth="1"/>
    <col min="23" max="23" width="6.7109375" style="29" customWidth="1"/>
    <col min="24" max="24" width="7.57421875" style="29" customWidth="1"/>
    <col min="25" max="25" width="6.7109375" style="29" customWidth="1"/>
    <col min="26" max="26" width="6.421875" style="29" customWidth="1"/>
    <col min="27" max="28" width="10.00390625" style="29" customWidth="1"/>
  </cols>
  <sheetData>
    <row r="1" spans="1:28" ht="12.75">
      <c r="A1" s="97" t="s">
        <v>54</v>
      </c>
      <c r="B1" s="28"/>
      <c r="AA1" s="98" t="s">
        <v>51</v>
      </c>
      <c r="AB1" s="30"/>
    </row>
    <row r="2" spans="1:28" ht="12.75">
      <c r="A2" s="97"/>
      <c r="B2" s="28"/>
      <c r="C2" s="3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98"/>
      <c r="AB2" s="30"/>
    </row>
    <row r="3" spans="1:28" ht="12.75">
      <c r="A3" s="97"/>
      <c r="B3" s="28"/>
      <c r="C3" s="3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98"/>
      <c r="AB3" s="30"/>
    </row>
    <row r="4" spans="1:28" ht="12.75">
      <c r="A4" s="97"/>
      <c r="B4" s="28"/>
      <c r="C4" s="3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98"/>
      <c r="AB4" s="30"/>
    </row>
    <row r="5" spans="1:28" ht="15.75">
      <c r="A5" s="97"/>
      <c r="B5" s="28"/>
      <c r="C5" s="3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98"/>
      <c r="AB5" s="30"/>
    </row>
    <row r="6" spans="1:28" ht="15.75">
      <c r="A6" s="97"/>
      <c r="B6" s="28"/>
      <c r="C6" s="99" t="s">
        <v>57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2"/>
      <c r="AA6" s="98"/>
      <c r="AB6" s="30"/>
    </row>
    <row r="7" spans="1:28" ht="15.75" thickBot="1">
      <c r="A7" s="97"/>
      <c r="B7" s="28"/>
      <c r="C7" s="3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98"/>
      <c r="AB7" s="30"/>
    </row>
    <row r="8" spans="1:28" ht="13.5" thickBot="1">
      <c r="A8" s="97"/>
      <c r="B8" s="28"/>
      <c r="C8" s="82" t="s">
        <v>3</v>
      </c>
      <c r="D8" s="100" t="s">
        <v>0</v>
      </c>
      <c r="E8" s="101"/>
      <c r="F8" s="101"/>
      <c r="G8" s="101"/>
      <c r="H8" s="101"/>
      <c r="I8" s="96"/>
      <c r="J8" s="95" t="s">
        <v>1</v>
      </c>
      <c r="K8" s="101"/>
      <c r="L8" s="101"/>
      <c r="M8" s="101"/>
      <c r="N8" s="101"/>
      <c r="O8" s="96"/>
      <c r="P8" s="95" t="s">
        <v>2</v>
      </c>
      <c r="Q8" s="101"/>
      <c r="R8" s="101"/>
      <c r="S8" s="101"/>
      <c r="T8" s="101"/>
      <c r="U8" s="101"/>
      <c r="V8" s="101"/>
      <c r="W8" s="96"/>
      <c r="X8" s="102" t="s">
        <v>42</v>
      </c>
      <c r="Y8" s="103"/>
      <c r="Z8" s="2"/>
      <c r="AA8" s="98"/>
      <c r="AB8" s="30"/>
    </row>
    <row r="9" spans="1:28" ht="13.5" thickBot="1">
      <c r="A9" s="97"/>
      <c r="B9" s="28"/>
      <c r="C9" s="83"/>
      <c r="D9" s="100" t="s">
        <v>4</v>
      </c>
      <c r="E9" s="96"/>
      <c r="F9" s="95" t="s">
        <v>5</v>
      </c>
      <c r="G9" s="96"/>
      <c r="H9" s="95" t="s">
        <v>6</v>
      </c>
      <c r="I9" s="96"/>
      <c r="J9" s="95" t="s">
        <v>7</v>
      </c>
      <c r="K9" s="96"/>
      <c r="L9" s="95" t="s">
        <v>8</v>
      </c>
      <c r="M9" s="96"/>
      <c r="N9" s="95" t="s">
        <v>9</v>
      </c>
      <c r="O9" s="96"/>
      <c r="P9" s="93" t="s">
        <v>10</v>
      </c>
      <c r="Q9" s="94"/>
      <c r="R9" s="93" t="s">
        <v>11</v>
      </c>
      <c r="S9" s="94"/>
      <c r="T9" s="93" t="s">
        <v>12</v>
      </c>
      <c r="U9" s="94"/>
      <c r="V9" s="95" t="s">
        <v>13</v>
      </c>
      <c r="W9" s="96"/>
      <c r="X9" s="104"/>
      <c r="Y9" s="105"/>
      <c r="Z9" s="2"/>
      <c r="AA9" s="98"/>
      <c r="AB9" s="30"/>
    </row>
    <row r="10" spans="1:28" ht="13.5" thickBot="1">
      <c r="A10" s="97"/>
      <c r="B10" s="28"/>
      <c r="C10" s="84"/>
      <c r="D10" s="50" t="s">
        <v>38</v>
      </c>
      <c r="E10" s="34" t="s">
        <v>39</v>
      </c>
      <c r="F10" s="34" t="s">
        <v>38</v>
      </c>
      <c r="G10" s="34" t="s">
        <v>39</v>
      </c>
      <c r="H10" s="34" t="s">
        <v>38</v>
      </c>
      <c r="I10" s="34" t="s">
        <v>39</v>
      </c>
      <c r="J10" s="34" t="s">
        <v>38</v>
      </c>
      <c r="K10" s="34" t="s">
        <v>39</v>
      </c>
      <c r="L10" s="34" t="s">
        <v>38</v>
      </c>
      <c r="M10" s="34" t="s">
        <v>39</v>
      </c>
      <c r="N10" s="34" t="s">
        <v>38</v>
      </c>
      <c r="O10" s="34" t="s">
        <v>39</v>
      </c>
      <c r="P10" s="34" t="s">
        <v>38</v>
      </c>
      <c r="Q10" s="34" t="s">
        <v>39</v>
      </c>
      <c r="R10" s="34" t="s">
        <v>38</v>
      </c>
      <c r="S10" s="34" t="s">
        <v>39</v>
      </c>
      <c r="T10" s="34" t="s">
        <v>38</v>
      </c>
      <c r="U10" s="34" t="s">
        <v>39</v>
      </c>
      <c r="V10" s="34" t="s">
        <v>38</v>
      </c>
      <c r="W10" s="34" t="s">
        <v>39</v>
      </c>
      <c r="X10" s="34" t="s">
        <v>38</v>
      </c>
      <c r="Y10" s="34" t="s">
        <v>39</v>
      </c>
      <c r="Z10" s="2"/>
      <c r="AA10" s="98"/>
      <c r="AB10" s="30"/>
    </row>
    <row r="11" spans="1:28" ht="14.25">
      <c r="A11" s="97"/>
      <c r="B11" s="28"/>
      <c r="C11" s="24" t="s">
        <v>14</v>
      </c>
      <c r="D11" s="12">
        <v>1</v>
      </c>
      <c r="E11" s="11"/>
      <c r="F11" s="11">
        <v>5</v>
      </c>
      <c r="G11" s="11">
        <v>1</v>
      </c>
      <c r="H11" s="11">
        <v>8</v>
      </c>
      <c r="I11" s="11"/>
      <c r="J11" s="11">
        <v>4</v>
      </c>
      <c r="K11" s="11">
        <v>3</v>
      </c>
      <c r="L11" s="11">
        <v>1</v>
      </c>
      <c r="M11" s="11"/>
      <c r="N11" s="11">
        <v>1</v>
      </c>
      <c r="O11" s="11">
        <v>1</v>
      </c>
      <c r="P11" s="11">
        <v>8</v>
      </c>
      <c r="Q11" s="11"/>
      <c r="R11" s="11">
        <v>7</v>
      </c>
      <c r="S11" s="11">
        <v>1</v>
      </c>
      <c r="T11" s="11">
        <v>1</v>
      </c>
      <c r="U11" s="11"/>
      <c r="V11" s="11">
        <v>10</v>
      </c>
      <c r="W11" s="11">
        <v>2</v>
      </c>
      <c r="X11" s="12">
        <f>(D11+F11+H11+J11+L11+N11+P11+R11+T11+V11)</f>
        <v>46</v>
      </c>
      <c r="Y11" s="12">
        <f>(E11+G11+I11+K11+M11+O11+Q11+S11+U11+W11)</f>
        <v>8</v>
      </c>
      <c r="Z11" s="2"/>
      <c r="AA11" s="98"/>
      <c r="AB11" s="30"/>
    </row>
    <row r="12" spans="1:28" ht="14.25">
      <c r="A12" s="97"/>
      <c r="B12" s="28"/>
      <c r="C12" s="25" t="s">
        <v>15</v>
      </c>
      <c r="D12" s="14">
        <v>1</v>
      </c>
      <c r="E12" s="13">
        <v>1</v>
      </c>
      <c r="F12" s="13">
        <v>18</v>
      </c>
      <c r="G12" s="13">
        <v>19</v>
      </c>
      <c r="H12" s="13">
        <v>2</v>
      </c>
      <c r="I12" s="13">
        <v>2</v>
      </c>
      <c r="J12" s="13"/>
      <c r="K12" s="13"/>
      <c r="L12" s="13">
        <v>4</v>
      </c>
      <c r="M12" s="13">
        <v>4</v>
      </c>
      <c r="N12" s="13"/>
      <c r="O12" s="13"/>
      <c r="P12" s="13">
        <v>3</v>
      </c>
      <c r="Q12" s="13">
        <v>1</v>
      </c>
      <c r="R12" s="13">
        <v>4</v>
      </c>
      <c r="S12" s="13">
        <v>3</v>
      </c>
      <c r="T12" s="13">
        <v>1</v>
      </c>
      <c r="U12" s="13"/>
      <c r="V12" s="13">
        <v>2</v>
      </c>
      <c r="W12" s="13"/>
      <c r="X12" s="12">
        <f aca="true" t="shared" si="0" ref="X12:X24">(D12+F12+H12+J12+L12+N12+P12+R12+T12+V12)</f>
        <v>35</v>
      </c>
      <c r="Y12" s="12">
        <f aca="true" t="shared" si="1" ref="Y12:Y24">(E12+G12+I12+K12+M12+O12+Q12+S12+U12+W12)</f>
        <v>30</v>
      </c>
      <c r="Z12" s="2"/>
      <c r="AA12" s="98"/>
      <c r="AB12" s="30"/>
    </row>
    <row r="13" spans="1:28" ht="14.25">
      <c r="A13" s="97"/>
      <c r="B13" s="28"/>
      <c r="C13" s="25" t="s">
        <v>16</v>
      </c>
      <c r="D13" s="14">
        <v>40</v>
      </c>
      <c r="E13" s="13">
        <v>19</v>
      </c>
      <c r="F13" s="13">
        <v>75</v>
      </c>
      <c r="G13" s="13">
        <v>41</v>
      </c>
      <c r="H13" s="13">
        <v>5</v>
      </c>
      <c r="I13" s="13">
        <v>1</v>
      </c>
      <c r="J13" s="13">
        <v>4</v>
      </c>
      <c r="K13" s="13">
        <v>3</v>
      </c>
      <c r="L13" s="13">
        <v>3</v>
      </c>
      <c r="M13" s="13">
        <v>1</v>
      </c>
      <c r="N13" s="13"/>
      <c r="O13" s="13"/>
      <c r="P13" s="13">
        <v>2</v>
      </c>
      <c r="Q13" s="13">
        <v>1</v>
      </c>
      <c r="R13" s="13">
        <v>3</v>
      </c>
      <c r="S13" s="13"/>
      <c r="T13" s="13">
        <v>2</v>
      </c>
      <c r="U13" s="13"/>
      <c r="V13" s="13">
        <v>1</v>
      </c>
      <c r="W13" s="13"/>
      <c r="X13" s="12">
        <f t="shared" si="0"/>
        <v>135</v>
      </c>
      <c r="Y13" s="12">
        <f t="shared" si="1"/>
        <v>66</v>
      </c>
      <c r="Z13" s="2"/>
      <c r="AA13" s="98"/>
      <c r="AB13" s="30"/>
    </row>
    <row r="14" spans="1:28" ht="14.25">
      <c r="A14" s="97"/>
      <c r="B14" s="28"/>
      <c r="C14" s="25" t="s">
        <v>17</v>
      </c>
      <c r="D14" s="14">
        <v>21</v>
      </c>
      <c r="E14" s="13">
        <v>4</v>
      </c>
      <c r="F14" s="13">
        <v>36</v>
      </c>
      <c r="G14" s="13">
        <v>7</v>
      </c>
      <c r="H14" s="13">
        <v>3</v>
      </c>
      <c r="I14" s="13">
        <v>1</v>
      </c>
      <c r="J14" s="13">
        <v>2</v>
      </c>
      <c r="K14" s="13">
        <v>1</v>
      </c>
      <c r="L14" s="13">
        <v>2</v>
      </c>
      <c r="M14" s="13">
        <v>1</v>
      </c>
      <c r="N14" s="13"/>
      <c r="O14" s="13"/>
      <c r="P14" s="13"/>
      <c r="Q14" s="13"/>
      <c r="R14" s="13">
        <v>8</v>
      </c>
      <c r="S14" s="13"/>
      <c r="T14" s="13">
        <v>1</v>
      </c>
      <c r="U14" s="13"/>
      <c r="V14" s="13">
        <v>4</v>
      </c>
      <c r="W14" s="13"/>
      <c r="X14" s="12">
        <f t="shared" si="0"/>
        <v>77</v>
      </c>
      <c r="Y14" s="12">
        <f t="shared" si="1"/>
        <v>14</v>
      </c>
      <c r="Z14" s="2"/>
      <c r="AA14" s="98"/>
      <c r="AB14" s="30"/>
    </row>
    <row r="15" spans="1:28" ht="14.25">
      <c r="A15" s="97"/>
      <c r="B15" s="28"/>
      <c r="C15" s="25" t="s">
        <v>18</v>
      </c>
      <c r="D15" s="14">
        <v>2</v>
      </c>
      <c r="E15" s="13">
        <v>2</v>
      </c>
      <c r="F15" s="13">
        <v>21</v>
      </c>
      <c r="G15" s="13">
        <v>20</v>
      </c>
      <c r="H15" s="13">
        <v>7</v>
      </c>
      <c r="I15" s="13">
        <v>7</v>
      </c>
      <c r="J15" s="13">
        <v>12</v>
      </c>
      <c r="K15" s="13">
        <v>10</v>
      </c>
      <c r="L15" s="13">
        <v>3</v>
      </c>
      <c r="M15" s="13">
        <v>2</v>
      </c>
      <c r="N15" s="13"/>
      <c r="O15" s="13"/>
      <c r="P15" s="13">
        <v>7</v>
      </c>
      <c r="Q15" s="13">
        <v>7</v>
      </c>
      <c r="R15" s="13">
        <v>7</v>
      </c>
      <c r="S15" s="13">
        <v>7</v>
      </c>
      <c r="T15" s="13">
        <v>3</v>
      </c>
      <c r="U15" s="13">
        <v>3</v>
      </c>
      <c r="V15" s="13">
        <v>2</v>
      </c>
      <c r="W15" s="13">
        <v>2</v>
      </c>
      <c r="X15" s="12">
        <f t="shared" si="0"/>
        <v>64</v>
      </c>
      <c r="Y15" s="12">
        <f t="shared" si="1"/>
        <v>60</v>
      </c>
      <c r="Z15" s="2"/>
      <c r="AA15" s="98"/>
      <c r="AB15" s="30"/>
    </row>
    <row r="16" spans="1:28" ht="14.25">
      <c r="A16" s="97"/>
      <c r="B16" s="28"/>
      <c r="C16" s="25" t="s">
        <v>45</v>
      </c>
      <c r="D16" s="14">
        <v>2</v>
      </c>
      <c r="E16" s="13">
        <v>1</v>
      </c>
      <c r="F16" s="13">
        <v>10</v>
      </c>
      <c r="G16" s="13">
        <v>6</v>
      </c>
      <c r="H16" s="13">
        <v>1</v>
      </c>
      <c r="I16" s="13"/>
      <c r="J16" s="13">
        <v>3</v>
      </c>
      <c r="K16" s="13">
        <v>2</v>
      </c>
      <c r="L16" s="13">
        <v>12</v>
      </c>
      <c r="M16" s="13">
        <v>1</v>
      </c>
      <c r="N16" s="13">
        <v>3</v>
      </c>
      <c r="O16" s="13">
        <v>1</v>
      </c>
      <c r="P16" s="13">
        <v>2</v>
      </c>
      <c r="Q16" s="13"/>
      <c r="R16" s="13"/>
      <c r="S16" s="13"/>
      <c r="T16" s="13">
        <v>1</v>
      </c>
      <c r="U16" s="13"/>
      <c r="V16" s="13">
        <v>1</v>
      </c>
      <c r="W16" s="13">
        <v>1</v>
      </c>
      <c r="X16" s="12">
        <f t="shared" si="0"/>
        <v>35</v>
      </c>
      <c r="Y16" s="12">
        <f t="shared" si="1"/>
        <v>12</v>
      </c>
      <c r="Z16" s="2"/>
      <c r="AA16" s="98"/>
      <c r="AB16" s="30"/>
    </row>
    <row r="17" spans="1:28" ht="14.25">
      <c r="A17" s="97"/>
      <c r="B17" s="28"/>
      <c r="C17" s="25" t="s">
        <v>19</v>
      </c>
      <c r="D17" s="14">
        <v>44</v>
      </c>
      <c r="E17" s="13">
        <v>41</v>
      </c>
      <c r="F17" s="13">
        <v>81</v>
      </c>
      <c r="G17" s="13">
        <v>74</v>
      </c>
      <c r="H17" s="13">
        <v>30</v>
      </c>
      <c r="I17" s="13">
        <v>29</v>
      </c>
      <c r="J17" s="13">
        <v>22</v>
      </c>
      <c r="K17" s="13">
        <v>20</v>
      </c>
      <c r="L17" s="13">
        <v>11</v>
      </c>
      <c r="M17" s="13">
        <v>11</v>
      </c>
      <c r="N17" s="13"/>
      <c r="O17" s="13"/>
      <c r="P17" s="13">
        <v>19</v>
      </c>
      <c r="Q17" s="13">
        <v>19</v>
      </c>
      <c r="R17" s="13">
        <v>38</v>
      </c>
      <c r="S17" s="13">
        <v>35</v>
      </c>
      <c r="T17" s="13">
        <v>17</v>
      </c>
      <c r="U17" s="13">
        <v>15</v>
      </c>
      <c r="V17" s="13">
        <v>7</v>
      </c>
      <c r="W17" s="13">
        <v>5</v>
      </c>
      <c r="X17" s="12">
        <f t="shared" si="0"/>
        <v>269</v>
      </c>
      <c r="Y17" s="12">
        <f t="shared" si="1"/>
        <v>249</v>
      </c>
      <c r="Z17" s="2"/>
      <c r="AA17" s="98"/>
      <c r="AB17" s="30"/>
    </row>
    <row r="18" spans="1:28" ht="14.25">
      <c r="A18" s="97"/>
      <c r="B18" s="28"/>
      <c r="C18" s="25" t="s">
        <v>20</v>
      </c>
      <c r="D18" s="14">
        <v>23</v>
      </c>
      <c r="E18" s="13">
        <v>10</v>
      </c>
      <c r="F18" s="13">
        <v>35</v>
      </c>
      <c r="G18" s="13">
        <v>17</v>
      </c>
      <c r="H18" s="13">
        <v>3</v>
      </c>
      <c r="I18" s="13">
        <v>2</v>
      </c>
      <c r="J18" s="13">
        <v>5</v>
      </c>
      <c r="K18" s="13">
        <v>5</v>
      </c>
      <c r="L18" s="13">
        <v>22</v>
      </c>
      <c r="M18" s="13">
        <v>8</v>
      </c>
      <c r="N18" s="13">
        <v>2</v>
      </c>
      <c r="O18" s="13">
        <v>1</v>
      </c>
      <c r="P18" s="13">
        <v>6</v>
      </c>
      <c r="Q18" s="13">
        <v>2</v>
      </c>
      <c r="R18" s="13">
        <v>14</v>
      </c>
      <c r="S18" s="13">
        <v>6</v>
      </c>
      <c r="T18" s="13">
        <v>3</v>
      </c>
      <c r="U18" s="13">
        <v>2</v>
      </c>
      <c r="V18" s="13">
        <v>2</v>
      </c>
      <c r="W18" s="13"/>
      <c r="X18" s="12">
        <f t="shared" si="0"/>
        <v>115</v>
      </c>
      <c r="Y18" s="12">
        <f t="shared" si="1"/>
        <v>53</v>
      </c>
      <c r="Z18" s="2"/>
      <c r="AA18" s="98"/>
      <c r="AB18" s="30"/>
    </row>
    <row r="19" spans="1:28" ht="14.25">
      <c r="A19" s="97"/>
      <c r="B19" s="28"/>
      <c r="C19" s="25" t="s">
        <v>21</v>
      </c>
      <c r="D19" s="14">
        <v>20</v>
      </c>
      <c r="E19" s="13">
        <v>14</v>
      </c>
      <c r="F19" s="13">
        <v>11</v>
      </c>
      <c r="G19" s="13">
        <v>8</v>
      </c>
      <c r="H19" s="13">
        <v>1</v>
      </c>
      <c r="I19" s="13"/>
      <c r="J19" s="13">
        <v>3</v>
      </c>
      <c r="K19" s="13">
        <v>2</v>
      </c>
      <c r="L19" s="13"/>
      <c r="M19" s="13"/>
      <c r="N19" s="13"/>
      <c r="O19" s="13"/>
      <c r="P19" s="13">
        <v>2</v>
      </c>
      <c r="Q19" s="13">
        <v>1</v>
      </c>
      <c r="R19" s="13">
        <v>2</v>
      </c>
      <c r="S19" s="13">
        <v>1</v>
      </c>
      <c r="T19" s="13">
        <v>3</v>
      </c>
      <c r="U19" s="13"/>
      <c r="V19" s="13">
        <v>1</v>
      </c>
      <c r="W19" s="13"/>
      <c r="X19" s="12">
        <f t="shared" si="0"/>
        <v>43</v>
      </c>
      <c r="Y19" s="12">
        <f t="shared" si="1"/>
        <v>26</v>
      </c>
      <c r="Z19" s="2"/>
      <c r="AA19" s="98"/>
      <c r="AB19" s="30"/>
    </row>
    <row r="20" spans="1:28" ht="14.25">
      <c r="A20" s="97"/>
      <c r="B20" s="28"/>
      <c r="C20" s="25" t="s">
        <v>22</v>
      </c>
      <c r="D20" s="14">
        <v>43</v>
      </c>
      <c r="E20" s="13">
        <v>12</v>
      </c>
      <c r="F20" s="13">
        <v>50</v>
      </c>
      <c r="G20" s="13">
        <v>17</v>
      </c>
      <c r="H20" s="13">
        <v>9</v>
      </c>
      <c r="I20" s="13"/>
      <c r="J20" s="13">
        <v>5</v>
      </c>
      <c r="K20" s="13">
        <v>2</v>
      </c>
      <c r="L20" s="13">
        <v>5</v>
      </c>
      <c r="M20" s="13"/>
      <c r="N20" s="13"/>
      <c r="O20" s="13"/>
      <c r="P20" s="13">
        <v>2</v>
      </c>
      <c r="Q20" s="13"/>
      <c r="R20" s="13">
        <v>4</v>
      </c>
      <c r="S20" s="13">
        <v>1</v>
      </c>
      <c r="T20" s="13">
        <v>2</v>
      </c>
      <c r="U20" s="13">
        <v>1</v>
      </c>
      <c r="V20" s="13">
        <v>5</v>
      </c>
      <c r="W20" s="13">
        <v>1</v>
      </c>
      <c r="X20" s="12">
        <f t="shared" si="0"/>
        <v>125</v>
      </c>
      <c r="Y20" s="12">
        <f t="shared" si="1"/>
        <v>34</v>
      </c>
      <c r="Z20" s="2"/>
      <c r="AA20" s="98"/>
      <c r="AB20" s="30"/>
    </row>
    <row r="21" spans="1:28" ht="14.25">
      <c r="A21" s="97"/>
      <c r="B21" s="28"/>
      <c r="C21" s="25" t="s">
        <v>23</v>
      </c>
      <c r="D21" s="14">
        <v>38</v>
      </c>
      <c r="E21" s="13"/>
      <c r="F21" s="13">
        <v>24</v>
      </c>
      <c r="G21" s="13">
        <v>1</v>
      </c>
      <c r="H21" s="13">
        <v>1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>
        <v>2</v>
      </c>
      <c r="U21" s="13"/>
      <c r="V21" s="13"/>
      <c r="W21" s="13"/>
      <c r="X21" s="12">
        <f t="shared" si="0"/>
        <v>65</v>
      </c>
      <c r="Y21" s="12">
        <f t="shared" si="1"/>
        <v>1</v>
      </c>
      <c r="Z21" s="2"/>
      <c r="AA21" s="98"/>
      <c r="AB21" s="30"/>
    </row>
    <row r="22" spans="1:28" ht="14.25">
      <c r="A22" s="97"/>
      <c r="B22" s="28"/>
      <c r="C22" s="25" t="s">
        <v>24</v>
      </c>
      <c r="D22" s="14"/>
      <c r="E22" s="13"/>
      <c r="F22" s="13">
        <v>3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>
        <v>1</v>
      </c>
      <c r="S22" s="13">
        <v>1</v>
      </c>
      <c r="T22" s="13"/>
      <c r="U22" s="13"/>
      <c r="V22" s="13"/>
      <c r="W22" s="13"/>
      <c r="X22" s="12">
        <f t="shared" si="0"/>
        <v>4</v>
      </c>
      <c r="Y22" s="12">
        <f t="shared" si="1"/>
        <v>1</v>
      </c>
      <c r="Z22" s="2"/>
      <c r="AA22" s="98"/>
      <c r="AB22" s="30"/>
    </row>
    <row r="23" spans="1:28" ht="14.25">
      <c r="A23" s="97"/>
      <c r="B23" s="28"/>
      <c r="C23" s="25" t="s">
        <v>25</v>
      </c>
      <c r="D23" s="14">
        <v>37</v>
      </c>
      <c r="E23" s="13">
        <v>2</v>
      </c>
      <c r="F23" s="13">
        <v>115</v>
      </c>
      <c r="G23" s="13">
        <v>4</v>
      </c>
      <c r="H23" s="13">
        <v>21</v>
      </c>
      <c r="I23" s="13"/>
      <c r="J23" s="13">
        <v>2</v>
      </c>
      <c r="K23" s="13"/>
      <c r="L23" s="13">
        <v>1</v>
      </c>
      <c r="M23" s="13"/>
      <c r="N23" s="13"/>
      <c r="O23" s="13"/>
      <c r="P23" s="13">
        <v>7</v>
      </c>
      <c r="Q23" s="13">
        <v>4</v>
      </c>
      <c r="R23" s="13">
        <v>20</v>
      </c>
      <c r="S23" s="13">
        <v>4</v>
      </c>
      <c r="T23" s="13">
        <v>2</v>
      </c>
      <c r="U23" s="13"/>
      <c r="V23" s="13">
        <v>7</v>
      </c>
      <c r="W23" s="13">
        <v>2</v>
      </c>
      <c r="X23" s="12">
        <f t="shared" si="0"/>
        <v>212</v>
      </c>
      <c r="Y23" s="12">
        <f t="shared" si="1"/>
        <v>16</v>
      </c>
      <c r="Z23" s="2"/>
      <c r="AA23" s="98"/>
      <c r="AB23" s="30"/>
    </row>
    <row r="24" spans="1:28" ht="15" thickBot="1">
      <c r="A24" s="97"/>
      <c r="B24" s="28"/>
      <c r="C24" s="26" t="s">
        <v>26</v>
      </c>
      <c r="D24" s="22"/>
      <c r="E24" s="23"/>
      <c r="F24" s="23">
        <v>11</v>
      </c>
      <c r="G24" s="23">
        <v>1</v>
      </c>
      <c r="H24" s="23">
        <v>2</v>
      </c>
      <c r="I24" s="23"/>
      <c r="J24" s="13"/>
      <c r="K24" s="13"/>
      <c r="L24" s="23">
        <v>1</v>
      </c>
      <c r="M24" s="23">
        <v>1</v>
      </c>
      <c r="N24" s="23"/>
      <c r="O24" s="23"/>
      <c r="P24" s="23">
        <v>2</v>
      </c>
      <c r="Q24" s="23">
        <v>1</v>
      </c>
      <c r="R24" s="23">
        <v>1</v>
      </c>
      <c r="S24" s="23">
        <v>1</v>
      </c>
      <c r="T24" s="23"/>
      <c r="U24" s="23"/>
      <c r="V24" s="23">
        <v>1</v>
      </c>
      <c r="W24" s="23"/>
      <c r="X24" s="12">
        <f t="shared" si="0"/>
        <v>18</v>
      </c>
      <c r="Y24" s="12">
        <f t="shared" si="1"/>
        <v>4</v>
      </c>
      <c r="Z24" s="2"/>
      <c r="AA24" s="98"/>
      <c r="AB24" s="30"/>
    </row>
    <row r="25" spans="1:28" ht="15.75" thickBot="1">
      <c r="A25" s="97"/>
      <c r="B25" s="28"/>
      <c r="C25" s="35" t="s">
        <v>27</v>
      </c>
      <c r="D25" s="36">
        <f>SUM(D11:D24)</f>
        <v>272</v>
      </c>
      <c r="E25" s="48">
        <f>SUM(E11:E24)</f>
        <v>106</v>
      </c>
      <c r="F25" s="48">
        <f aca="true" t="shared" si="2" ref="F25:W25">SUM(F11:F24)</f>
        <v>495</v>
      </c>
      <c r="G25" s="48">
        <f t="shared" si="2"/>
        <v>216</v>
      </c>
      <c r="H25" s="48">
        <f t="shared" si="2"/>
        <v>93</v>
      </c>
      <c r="I25" s="48">
        <f t="shared" si="2"/>
        <v>42</v>
      </c>
      <c r="J25" s="48">
        <f t="shared" si="2"/>
        <v>62</v>
      </c>
      <c r="K25" s="48">
        <f t="shared" si="2"/>
        <v>48</v>
      </c>
      <c r="L25" s="48">
        <f t="shared" si="2"/>
        <v>65</v>
      </c>
      <c r="M25" s="48">
        <f t="shared" si="2"/>
        <v>29</v>
      </c>
      <c r="N25" s="48">
        <f t="shared" si="2"/>
        <v>6</v>
      </c>
      <c r="O25" s="48">
        <f t="shared" si="2"/>
        <v>3</v>
      </c>
      <c r="P25" s="48">
        <f t="shared" si="2"/>
        <v>60</v>
      </c>
      <c r="Q25" s="48">
        <f t="shared" si="2"/>
        <v>36</v>
      </c>
      <c r="R25" s="48">
        <f t="shared" si="2"/>
        <v>109</v>
      </c>
      <c r="S25" s="48">
        <f t="shared" si="2"/>
        <v>60</v>
      </c>
      <c r="T25" s="48">
        <f t="shared" si="2"/>
        <v>38</v>
      </c>
      <c r="U25" s="48">
        <f t="shared" si="2"/>
        <v>21</v>
      </c>
      <c r="V25" s="48">
        <f t="shared" si="2"/>
        <v>43</v>
      </c>
      <c r="W25" s="48">
        <f t="shared" si="2"/>
        <v>13</v>
      </c>
      <c r="X25" s="48">
        <f>+(D25+F25+H25+J25+L25+N25+P25+R25+T25+V25)</f>
        <v>1243</v>
      </c>
      <c r="Y25" s="36">
        <f>+(E25+G25+I25+K25+M25+O25+Q25+S25+U25+W25)</f>
        <v>574</v>
      </c>
      <c r="Z25" s="2"/>
      <c r="AA25" s="98"/>
      <c r="AB25" s="30"/>
    </row>
    <row r="26" spans="1:28" ht="15.75" thickBot="1">
      <c r="A26" s="97"/>
      <c r="B26" s="28"/>
      <c r="C26" s="37" t="s">
        <v>40</v>
      </c>
      <c r="D26" s="76">
        <f>+(E25/D25)</f>
        <v>0.3897058823529412</v>
      </c>
      <c r="E26" s="77"/>
      <c r="F26" s="76">
        <f>+(G25/F25)</f>
        <v>0.43636363636363634</v>
      </c>
      <c r="G26" s="77"/>
      <c r="H26" s="76">
        <f>+(I25/H25)</f>
        <v>0.45161290322580644</v>
      </c>
      <c r="I26" s="77"/>
      <c r="J26" s="76">
        <f>+(K25/J25)</f>
        <v>0.7741935483870968</v>
      </c>
      <c r="K26" s="77"/>
      <c r="L26" s="76">
        <f>+(M25/L25)</f>
        <v>0.4461538461538462</v>
      </c>
      <c r="M26" s="77"/>
      <c r="N26" s="76">
        <f>+(O25/N25)</f>
        <v>0.5</v>
      </c>
      <c r="O26" s="77"/>
      <c r="P26" s="76">
        <f>+(Q25/P25)</f>
        <v>0.6</v>
      </c>
      <c r="Q26" s="77"/>
      <c r="R26" s="76">
        <f>+(S25/R25)</f>
        <v>0.5504587155963303</v>
      </c>
      <c r="S26" s="77"/>
      <c r="T26" s="76">
        <f>+(U25/T25)</f>
        <v>0.5526315789473685</v>
      </c>
      <c r="U26" s="77"/>
      <c r="V26" s="76">
        <f>+(W25/V25)</f>
        <v>0.3023255813953488</v>
      </c>
      <c r="W26" s="77"/>
      <c r="X26" s="76">
        <f>+(Y25/X25)</f>
        <v>0.46178600160901045</v>
      </c>
      <c r="Y26" s="77"/>
      <c r="Z26" s="2"/>
      <c r="AA26" s="98"/>
      <c r="AB26" s="30"/>
    </row>
    <row r="27" spans="1:28" ht="13.5" thickBot="1">
      <c r="A27" s="97"/>
      <c r="B27" s="2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98"/>
      <c r="AB27" s="30"/>
    </row>
    <row r="28" spans="1:28" ht="13.5" thickBot="1">
      <c r="A28" s="97"/>
      <c r="B28" s="28"/>
      <c r="C28" s="82" t="s">
        <v>3</v>
      </c>
      <c r="D28" s="85" t="s">
        <v>43</v>
      </c>
      <c r="E28" s="86"/>
      <c r="F28" s="79" t="s">
        <v>28</v>
      </c>
      <c r="G28" s="81"/>
      <c r="H28" s="81"/>
      <c r="I28" s="81"/>
      <c r="J28" s="81"/>
      <c r="K28" s="80"/>
      <c r="L28" s="79" t="s">
        <v>29</v>
      </c>
      <c r="M28" s="81"/>
      <c r="N28" s="81"/>
      <c r="O28" s="81"/>
      <c r="P28" s="81"/>
      <c r="Q28" s="81"/>
      <c r="R28" s="79" t="s">
        <v>44</v>
      </c>
      <c r="S28" s="81"/>
      <c r="T28" s="81"/>
      <c r="U28" s="81"/>
      <c r="V28" s="89" t="s">
        <v>27</v>
      </c>
      <c r="W28" s="90"/>
      <c r="X28" s="19"/>
      <c r="Y28" s="19"/>
      <c r="Z28" s="19"/>
      <c r="AA28" s="98"/>
      <c r="AB28" s="30"/>
    </row>
    <row r="29" spans="1:28" ht="13.5" thickBot="1">
      <c r="A29" s="97"/>
      <c r="B29" s="28"/>
      <c r="C29" s="83"/>
      <c r="D29" s="87"/>
      <c r="E29" s="88"/>
      <c r="F29" s="79" t="s">
        <v>30</v>
      </c>
      <c r="G29" s="80"/>
      <c r="H29" s="79" t="s">
        <v>31</v>
      </c>
      <c r="I29" s="80"/>
      <c r="J29" s="79" t="s">
        <v>32</v>
      </c>
      <c r="K29" s="80"/>
      <c r="L29" s="79" t="s">
        <v>33</v>
      </c>
      <c r="M29" s="80"/>
      <c r="N29" s="79" t="s">
        <v>34</v>
      </c>
      <c r="O29" s="80"/>
      <c r="P29" s="79" t="s">
        <v>35</v>
      </c>
      <c r="Q29" s="80"/>
      <c r="R29" s="79" t="s">
        <v>36</v>
      </c>
      <c r="S29" s="80"/>
      <c r="T29" s="79" t="s">
        <v>37</v>
      </c>
      <c r="U29" s="81"/>
      <c r="V29" s="91"/>
      <c r="W29" s="92"/>
      <c r="X29" s="19"/>
      <c r="Y29" s="19"/>
      <c r="Z29" s="19"/>
      <c r="AA29" s="98"/>
      <c r="AB29" s="30"/>
    </row>
    <row r="30" spans="1:28" ht="13.5" thickBot="1">
      <c r="A30" s="97"/>
      <c r="B30" s="28"/>
      <c r="C30" s="84"/>
      <c r="D30" s="38" t="s">
        <v>38</v>
      </c>
      <c r="E30" s="39" t="s">
        <v>39</v>
      </c>
      <c r="F30" s="34" t="s">
        <v>38</v>
      </c>
      <c r="G30" s="34" t="s">
        <v>39</v>
      </c>
      <c r="H30" s="34" t="s">
        <v>38</v>
      </c>
      <c r="I30" s="34" t="s">
        <v>39</v>
      </c>
      <c r="J30" s="34" t="s">
        <v>38</v>
      </c>
      <c r="K30" s="34" t="s">
        <v>39</v>
      </c>
      <c r="L30" s="34" t="s">
        <v>38</v>
      </c>
      <c r="M30" s="34" t="s">
        <v>39</v>
      </c>
      <c r="N30" s="34" t="s">
        <v>38</v>
      </c>
      <c r="O30" s="34" t="s">
        <v>39</v>
      </c>
      <c r="P30" s="34" t="s">
        <v>38</v>
      </c>
      <c r="Q30" s="34" t="s">
        <v>39</v>
      </c>
      <c r="R30" s="34" t="s">
        <v>38</v>
      </c>
      <c r="S30" s="34" t="s">
        <v>39</v>
      </c>
      <c r="T30" s="34" t="s">
        <v>38</v>
      </c>
      <c r="U30" s="49" t="s">
        <v>39</v>
      </c>
      <c r="V30" s="40" t="s">
        <v>38</v>
      </c>
      <c r="W30" s="40" t="s">
        <v>39</v>
      </c>
      <c r="X30" s="19"/>
      <c r="Y30" s="19"/>
      <c r="Z30" s="19"/>
      <c r="AA30" s="98"/>
      <c r="AB30" s="30"/>
    </row>
    <row r="31" spans="1:29" ht="15">
      <c r="A31" s="97"/>
      <c r="B31" s="28"/>
      <c r="C31" s="24" t="s">
        <v>14</v>
      </c>
      <c r="D31" s="12">
        <f aca="true" t="shared" si="3" ref="D31:D44">(X11)</f>
        <v>46</v>
      </c>
      <c r="E31" s="12">
        <f aca="true" t="shared" si="4" ref="E31:E44">(Y11)</f>
        <v>8</v>
      </c>
      <c r="F31" s="11">
        <v>6</v>
      </c>
      <c r="G31" s="11">
        <v>2</v>
      </c>
      <c r="H31" s="11">
        <v>1</v>
      </c>
      <c r="I31" s="11"/>
      <c r="J31" s="11">
        <v>4</v>
      </c>
      <c r="K31" s="11">
        <v>2</v>
      </c>
      <c r="L31" s="11"/>
      <c r="M31" s="11"/>
      <c r="N31" s="11">
        <v>11</v>
      </c>
      <c r="O31" s="11">
        <v>3</v>
      </c>
      <c r="P31" s="11">
        <v>3</v>
      </c>
      <c r="Q31" s="11"/>
      <c r="R31" s="11"/>
      <c r="S31" s="11"/>
      <c r="T31" s="11"/>
      <c r="U31" s="41"/>
      <c r="V31" s="42">
        <f aca="true" t="shared" si="5" ref="V31:V44">(D31+F31+H31+J31+L31+N31+P31+R31+T31)</f>
        <v>71</v>
      </c>
      <c r="W31" s="42">
        <f>(E31+G31+I31+K31+M31+O31+Q31+S31+U31)</f>
        <v>15</v>
      </c>
      <c r="X31" s="19"/>
      <c r="Y31" s="19"/>
      <c r="Z31" s="43"/>
      <c r="AA31" s="98"/>
      <c r="AB31" s="30"/>
      <c r="AC31" s="51">
        <f>(W31/V31)</f>
        <v>0.2112676056338028</v>
      </c>
    </row>
    <row r="32" spans="1:29" ht="15">
      <c r="A32" s="97"/>
      <c r="B32" s="28"/>
      <c r="C32" s="25" t="s">
        <v>15</v>
      </c>
      <c r="D32" s="12">
        <f t="shared" si="3"/>
        <v>35</v>
      </c>
      <c r="E32" s="12">
        <f t="shared" si="4"/>
        <v>30</v>
      </c>
      <c r="F32" s="13">
        <v>3</v>
      </c>
      <c r="G32" s="13">
        <v>1</v>
      </c>
      <c r="H32" s="13">
        <v>5</v>
      </c>
      <c r="I32" s="13">
        <v>1</v>
      </c>
      <c r="J32" s="13">
        <v>1</v>
      </c>
      <c r="K32" s="13">
        <v>1</v>
      </c>
      <c r="L32" s="13">
        <v>2</v>
      </c>
      <c r="M32" s="13">
        <v>1</v>
      </c>
      <c r="N32" s="13">
        <v>3</v>
      </c>
      <c r="O32" s="13">
        <v>1</v>
      </c>
      <c r="P32" s="13"/>
      <c r="Q32" s="13"/>
      <c r="R32" s="13"/>
      <c r="S32" s="13"/>
      <c r="T32" s="13"/>
      <c r="U32" s="20"/>
      <c r="V32" s="42">
        <f t="shared" si="5"/>
        <v>49</v>
      </c>
      <c r="W32" s="42">
        <v>25</v>
      </c>
      <c r="X32" s="16"/>
      <c r="Y32" s="16"/>
      <c r="Z32" s="43"/>
      <c r="AA32" s="98"/>
      <c r="AB32" s="30"/>
      <c r="AC32" s="51">
        <f aca="true" t="shared" si="6" ref="AC32:AC44">(W32/V32)</f>
        <v>0.5102040816326531</v>
      </c>
    </row>
    <row r="33" spans="1:29" ht="15">
      <c r="A33" s="97"/>
      <c r="B33" s="28"/>
      <c r="C33" s="25" t="s">
        <v>16</v>
      </c>
      <c r="D33" s="12">
        <f t="shared" si="3"/>
        <v>135</v>
      </c>
      <c r="E33" s="12">
        <f t="shared" si="4"/>
        <v>66</v>
      </c>
      <c r="F33" s="13">
        <v>21</v>
      </c>
      <c r="G33" s="13">
        <v>7</v>
      </c>
      <c r="H33" s="13">
        <v>7</v>
      </c>
      <c r="I33" s="13">
        <v>3</v>
      </c>
      <c r="J33" s="13">
        <v>2</v>
      </c>
      <c r="K33" s="13">
        <v>1</v>
      </c>
      <c r="L33" s="13">
        <v>2</v>
      </c>
      <c r="M33" s="13"/>
      <c r="N33" s="13">
        <v>4</v>
      </c>
      <c r="O33" s="13"/>
      <c r="P33" s="13">
        <v>3</v>
      </c>
      <c r="Q33" s="13"/>
      <c r="R33" s="13">
        <v>1</v>
      </c>
      <c r="S33" s="13">
        <v>1</v>
      </c>
      <c r="T33" s="13">
        <v>2</v>
      </c>
      <c r="U33" s="20"/>
      <c r="V33" s="52">
        <f t="shared" si="5"/>
        <v>177</v>
      </c>
      <c r="W33" s="42">
        <f aca="true" t="shared" si="7" ref="W33:W44">(E33+G33+I33+K33+M33+O33+Q33+S33+U33)</f>
        <v>78</v>
      </c>
      <c r="X33" s="16"/>
      <c r="Y33" s="16"/>
      <c r="Z33" s="43"/>
      <c r="AA33" s="98"/>
      <c r="AB33" s="30"/>
      <c r="AC33" s="51">
        <f t="shared" si="6"/>
        <v>0.4406779661016949</v>
      </c>
    </row>
    <row r="34" spans="1:29" ht="15">
      <c r="A34" s="97"/>
      <c r="B34" s="28"/>
      <c r="C34" s="25" t="s">
        <v>17</v>
      </c>
      <c r="D34" s="12">
        <f t="shared" si="3"/>
        <v>77</v>
      </c>
      <c r="E34" s="12">
        <f t="shared" si="4"/>
        <v>14</v>
      </c>
      <c r="F34" s="13">
        <v>7</v>
      </c>
      <c r="G34" s="13"/>
      <c r="H34" s="13">
        <v>8</v>
      </c>
      <c r="I34" s="13"/>
      <c r="J34" s="13">
        <v>1</v>
      </c>
      <c r="K34" s="13"/>
      <c r="L34" s="13">
        <v>6</v>
      </c>
      <c r="M34" s="13"/>
      <c r="N34" s="13">
        <v>7</v>
      </c>
      <c r="O34" s="13"/>
      <c r="P34" s="13">
        <v>3</v>
      </c>
      <c r="Q34" s="13">
        <v>1</v>
      </c>
      <c r="R34" s="13"/>
      <c r="S34" s="13"/>
      <c r="T34" s="13">
        <v>1</v>
      </c>
      <c r="U34" s="20"/>
      <c r="V34" s="52">
        <f t="shared" si="5"/>
        <v>110</v>
      </c>
      <c r="W34" s="42">
        <f t="shared" si="7"/>
        <v>15</v>
      </c>
      <c r="X34" s="16"/>
      <c r="Y34" s="16"/>
      <c r="Z34" s="43"/>
      <c r="AA34" s="98"/>
      <c r="AB34" s="30"/>
      <c r="AC34" s="51">
        <f t="shared" si="6"/>
        <v>0.13636363636363635</v>
      </c>
    </row>
    <row r="35" spans="1:30" ht="15">
      <c r="A35" s="97"/>
      <c r="B35" s="28"/>
      <c r="C35" s="25" t="s">
        <v>18</v>
      </c>
      <c r="D35" s="12">
        <f t="shared" si="3"/>
        <v>64</v>
      </c>
      <c r="E35" s="12">
        <f t="shared" si="4"/>
        <v>60</v>
      </c>
      <c r="F35" s="13">
        <v>7</v>
      </c>
      <c r="G35" s="13">
        <v>4</v>
      </c>
      <c r="H35" s="13">
        <v>9</v>
      </c>
      <c r="I35" s="13">
        <v>7</v>
      </c>
      <c r="J35" s="13">
        <v>5</v>
      </c>
      <c r="K35" s="13">
        <v>5</v>
      </c>
      <c r="L35" s="13">
        <v>5</v>
      </c>
      <c r="M35" s="13">
        <v>4</v>
      </c>
      <c r="N35" s="13">
        <v>5</v>
      </c>
      <c r="O35" s="13">
        <v>4</v>
      </c>
      <c r="P35" s="13">
        <v>2</v>
      </c>
      <c r="Q35" s="13">
        <v>2</v>
      </c>
      <c r="R35" s="13"/>
      <c r="S35" s="13"/>
      <c r="T35" s="13">
        <v>5</v>
      </c>
      <c r="U35" s="20">
        <v>5</v>
      </c>
      <c r="V35" s="42">
        <f t="shared" si="5"/>
        <v>102</v>
      </c>
      <c r="W35" s="42">
        <f t="shared" si="7"/>
        <v>91</v>
      </c>
      <c r="X35" s="19"/>
      <c r="Y35" s="19"/>
      <c r="Z35" s="43"/>
      <c r="AA35" s="98"/>
      <c r="AB35" s="30"/>
      <c r="AC35" s="51">
        <f t="shared" si="6"/>
        <v>0.8921568627450981</v>
      </c>
      <c r="AD35" s="29"/>
    </row>
    <row r="36" spans="1:30" ht="15">
      <c r="A36" s="97"/>
      <c r="B36" s="28"/>
      <c r="C36" s="27" t="s">
        <v>45</v>
      </c>
      <c r="D36" s="12">
        <f t="shared" si="3"/>
        <v>35</v>
      </c>
      <c r="E36" s="12">
        <f t="shared" si="4"/>
        <v>12</v>
      </c>
      <c r="F36" s="13">
        <v>4</v>
      </c>
      <c r="G36" s="13">
        <v>1</v>
      </c>
      <c r="H36" s="13">
        <v>10</v>
      </c>
      <c r="I36" s="13">
        <v>4</v>
      </c>
      <c r="J36" s="13">
        <v>2</v>
      </c>
      <c r="K36" s="13">
        <v>1</v>
      </c>
      <c r="L36" s="13"/>
      <c r="M36" s="13"/>
      <c r="N36" s="13">
        <v>2</v>
      </c>
      <c r="O36" s="13"/>
      <c r="P36" s="13"/>
      <c r="Q36" s="13"/>
      <c r="R36" s="13"/>
      <c r="S36" s="13"/>
      <c r="T36" s="13">
        <v>4</v>
      </c>
      <c r="U36" s="20">
        <v>2</v>
      </c>
      <c r="V36" s="42">
        <f t="shared" si="5"/>
        <v>57</v>
      </c>
      <c r="W36" s="42">
        <f t="shared" si="7"/>
        <v>20</v>
      </c>
      <c r="X36" s="19"/>
      <c r="Y36" s="19"/>
      <c r="Z36" s="43"/>
      <c r="AA36" s="98"/>
      <c r="AB36" s="30"/>
      <c r="AC36" s="51">
        <f t="shared" si="6"/>
        <v>0.3508771929824561</v>
      </c>
      <c r="AD36" s="29"/>
    </row>
    <row r="37" spans="1:30" ht="15">
      <c r="A37" s="97"/>
      <c r="B37" s="28"/>
      <c r="C37" s="25" t="s">
        <v>19</v>
      </c>
      <c r="D37" s="12">
        <f t="shared" si="3"/>
        <v>269</v>
      </c>
      <c r="E37" s="12">
        <f t="shared" si="4"/>
        <v>249</v>
      </c>
      <c r="F37" s="13">
        <v>33</v>
      </c>
      <c r="G37" s="13">
        <v>33</v>
      </c>
      <c r="H37" s="13">
        <v>29</v>
      </c>
      <c r="I37" s="13">
        <v>25</v>
      </c>
      <c r="J37" s="13">
        <v>9</v>
      </c>
      <c r="K37" s="13">
        <v>8</v>
      </c>
      <c r="L37" s="13">
        <v>20</v>
      </c>
      <c r="M37" s="13">
        <v>19</v>
      </c>
      <c r="N37" s="13">
        <v>30</v>
      </c>
      <c r="O37" s="13">
        <v>29</v>
      </c>
      <c r="P37" s="13">
        <v>8</v>
      </c>
      <c r="Q37" s="13">
        <v>8</v>
      </c>
      <c r="R37" s="13">
        <v>2</v>
      </c>
      <c r="S37" s="13">
        <v>2</v>
      </c>
      <c r="T37" s="13">
        <v>7</v>
      </c>
      <c r="U37" s="20">
        <v>6</v>
      </c>
      <c r="V37" s="42">
        <f t="shared" si="5"/>
        <v>407</v>
      </c>
      <c r="W37" s="53">
        <f t="shared" si="7"/>
        <v>379</v>
      </c>
      <c r="X37" s="19"/>
      <c r="Y37" s="19"/>
      <c r="Z37" s="43"/>
      <c r="AA37" s="98"/>
      <c r="AB37" s="30"/>
      <c r="AC37" s="51">
        <f t="shared" si="6"/>
        <v>0.9312039312039312</v>
      </c>
      <c r="AD37" s="31"/>
    </row>
    <row r="38" spans="1:29" ht="15">
      <c r="A38" s="97"/>
      <c r="B38" s="28"/>
      <c r="C38" s="25" t="s">
        <v>20</v>
      </c>
      <c r="D38" s="12">
        <f t="shared" si="3"/>
        <v>115</v>
      </c>
      <c r="E38" s="12">
        <f t="shared" si="4"/>
        <v>53</v>
      </c>
      <c r="F38" s="13">
        <v>11</v>
      </c>
      <c r="G38" s="13">
        <v>6</v>
      </c>
      <c r="H38" s="13">
        <v>13</v>
      </c>
      <c r="I38" s="13">
        <v>6</v>
      </c>
      <c r="J38" s="13">
        <v>3</v>
      </c>
      <c r="K38" s="13">
        <v>2</v>
      </c>
      <c r="L38" s="13">
        <v>5</v>
      </c>
      <c r="M38" s="13">
        <v>5</v>
      </c>
      <c r="N38" s="13">
        <v>4</v>
      </c>
      <c r="O38" s="13">
        <v>3</v>
      </c>
      <c r="P38" s="13">
        <v>1</v>
      </c>
      <c r="Q38" s="13"/>
      <c r="R38" s="13"/>
      <c r="S38" s="13"/>
      <c r="T38" s="13">
        <v>9</v>
      </c>
      <c r="U38" s="20">
        <v>4</v>
      </c>
      <c r="V38" s="42">
        <f t="shared" si="5"/>
        <v>161</v>
      </c>
      <c r="W38" s="42">
        <f t="shared" si="7"/>
        <v>79</v>
      </c>
      <c r="X38" s="19"/>
      <c r="Y38" s="19"/>
      <c r="Z38" s="43"/>
      <c r="AA38" s="98"/>
      <c r="AB38" s="30"/>
      <c r="AC38" s="51">
        <f t="shared" si="6"/>
        <v>0.4906832298136646</v>
      </c>
    </row>
    <row r="39" spans="1:29" ht="15">
      <c r="A39" s="97"/>
      <c r="B39" s="28"/>
      <c r="C39" s="25" t="s">
        <v>21</v>
      </c>
      <c r="D39" s="12">
        <f t="shared" si="3"/>
        <v>43</v>
      </c>
      <c r="E39" s="12">
        <f t="shared" si="4"/>
        <v>26</v>
      </c>
      <c r="F39" s="13">
        <v>1</v>
      </c>
      <c r="G39" s="13">
        <v>1</v>
      </c>
      <c r="H39" s="13">
        <v>2</v>
      </c>
      <c r="I39" s="13">
        <v>1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>
        <v>1</v>
      </c>
      <c r="U39" s="20">
        <v>1</v>
      </c>
      <c r="V39" s="42">
        <f t="shared" si="5"/>
        <v>47</v>
      </c>
      <c r="W39" s="42">
        <f t="shared" si="7"/>
        <v>29</v>
      </c>
      <c r="X39" s="17"/>
      <c r="Y39" s="17"/>
      <c r="Z39" s="43"/>
      <c r="AA39" s="98"/>
      <c r="AB39" s="30"/>
      <c r="AC39" s="51">
        <f t="shared" si="6"/>
        <v>0.6170212765957447</v>
      </c>
    </row>
    <row r="40" spans="1:29" ht="15">
      <c r="A40" s="97"/>
      <c r="B40" s="28"/>
      <c r="C40" s="25" t="s">
        <v>22</v>
      </c>
      <c r="D40" s="12">
        <f t="shared" si="3"/>
        <v>125</v>
      </c>
      <c r="E40" s="12">
        <f t="shared" si="4"/>
        <v>34</v>
      </c>
      <c r="F40" s="13">
        <v>7</v>
      </c>
      <c r="G40" s="13"/>
      <c r="H40" s="13">
        <v>14</v>
      </c>
      <c r="I40" s="13">
        <v>2</v>
      </c>
      <c r="J40" s="13">
        <v>4</v>
      </c>
      <c r="K40" s="13"/>
      <c r="L40" s="13">
        <v>1</v>
      </c>
      <c r="M40" s="13"/>
      <c r="N40" s="13">
        <v>2</v>
      </c>
      <c r="O40" s="13"/>
      <c r="P40" s="13"/>
      <c r="Q40" s="13"/>
      <c r="R40" s="13"/>
      <c r="S40" s="13"/>
      <c r="T40" s="13">
        <v>4</v>
      </c>
      <c r="U40" s="20"/>
      <c r="V40" s="42">
        <f t="shared" si="5"/>
        <v>157</v>
      </c>
      <c r="W40" s="42">
        <f t="shared" si="7"/>
        <v>36</v>
      </c>
      <c r="X40" s="17"/>
      <c r="Y40" s="17"/>
      <c r="Z40" s="43"/>
      <c r="AA40" s="98"/>
      <c r="AB40" s="30"/>
      <c r="AC40" s="51">
        <f t="shared" si="6"/>
        <v>0.22929936305732485</v>
      </c>
    </row>
    <row r="41" spans="1:29" ht="15">
      <c r="A41" s="97"/>
      <c r="B41" s="28"/>
      <c r="C41" s="25" t="s">
        <v>23</v>
      </c>
      <c r="D41" s="12">
        <f t="shared" si="3"/>
        <v>65</v>
      </c>
      <c r="E41" s="12">
        <f t="shared" si="4"/>
        <v>1</v>
      </c>
      <c r="F41" s="13"/>
      <c r="G41" s="13"/>
      <c r="H41" s="13">
        <v>6</v>
      </c>
      <c r="I41" s="13">
        <v>1</v>
      </c>
      <c r="J41" s="13"/>
      <c r="K41" s="13"/>
      <c r="L41" s="13">
        <v>1</v>
      </c>
      <c r="M41" s="13">
        <v>1</v>
      </c>
      <c r="N41" s="13"/>
      <c r="O41" s="13"/>
      <c r="P41" s="13"/>
      <c r="Q41" s="13"/>
      <c r="R41" s="13"/>
      <c r="S41" s="13"/>
      <c r="T41" s="13"/>
      <c r="U41" s="20"/>
      <c r="V41" s="42">
        <f t="shared" si="5"/>
        <v>72</v>
      </c>
      <c r="W41" s="42">
        <f t="shared" si="7"/>
        <v>3</v>
      </c>
      <c r="X41" s="18"/>
      <c r="Y41" s="18"/>
      <c r="Z41" s="43"/>
      <c r="AA41" s="98"/>
      <c r="AB41" s="30"/>
      <c r="AC41" s="51">
        <f t="shared" si="6"/>
        <v>0.041666666666666664</v>
      </c>
    </row>
    <row r="42" spans="1:29" ht="15">
      <c r="A42" s="97"/>
      <c r="B42" s="28"/>
      <c r="C42" s="25" t="s">
        <v>24</v>
      </c>
      <c r="D42" s="12">
        <f t="shared" si="3"/>
        <v>4</v>
      </c>
      <c r="E42" s="12">
        <f t="shared" si="4"/>
        <v>1</v>
      </c>
      <c r="F42" s="13">
        <v>1</v>
      </c>
      <c r="G42" s="13">
        <v>1</v>
      </c>
      <c r="H42" s="13">
        <v>5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20"/>
      <c r="V42" s="42">
        <f t="shared" si="5"/>
        <v>10</v>
      </c>
      <c r="W42" s="42">
        <f t="shared" si="7"/>
        <v>2</v>
      </c>
      <c r="X42" s="19"/>
      <c r="Y42" s="19"/>
      <c r="Z42" s="43"/>
      <c r="AA42" s="98"/>
      <c r="AB42" s="30"/>
      <c r="AC42" s="51">
        <f t="shared" si="6"/>
        <v>0.2</v>
      </c>
    </row>
    <row r="43" spans="1:29" ht="15">
      <c r="A43" s="97"/>
      <c r="B43" s="28"/>
      <c r="C43" s="25" t="s">
        <v>25</v>
      </c>
      <c r="D43" s="12">
        <f t="shared" si="3"/>
        <v>212</v>
      </c>
      <c r="E43" s="12">
        <f t="shared" si="4"/>
        <v>16</v>
      </c>
      <c r="F43" s="13">
        <v>5</v>
      </c>
      <c r="G43" s="13">
        <v>1</v>
      </c>
      <c r="H43" s="13">
        <v>6</v>
      </c>
      <c r="I43" s="13">
        <v>2</v>
      </c>
      <c r="J43" s="13">
        <v>1</v>
      </c>
      <c r="K43" s="13">
        <v>1</v>
      </c>
      <c r="L43" s="13">
        <v>2</v>
      </c>
      <c r="M43" s="13">
        <v>1</v>
      </c>
      <c r="N43" s="13">
        <v>6</v>
      </c>
      <c r="O43" s="13"/>
      <c r="P43" s="13">
        <v>4</v>
      </c>
      <c r="Q43" s="13">
        <v>1</v>
      </c>
      <c r="R43" s="13"/>
      <c r="S43" s="13"/>
      <c r="T43" s="13">
        <v>9</v>
      </c>
      <c r="U43" s="20"/>
      <c r="V43" s="42">
        <f t="shared" si="5"/>
        <v>245</v>
      </c>
      <c r="W43" s="42">
        <f t="shared" si="7"/>
        <v>22</v>
      </c>
      <c r="X43" s="19"/>
      <c r="Y43" s="19"/>
      <c r="Z43" s="43"/>
      <c r="AA43" s="98"/>
      <c r="AB43" s="30"/>
      <c r="AC43" s="51">
        <f t="shared" si="6"/>
        <v>0.08979591836734693</v>
      </c>
    </row>
    <row r="44" spans="1:29" ht="15.75" thickBot="1">
      <c r="A44" s="97"/>
      <c r="B44" s="28"/>
      <c r="C44" s="26" t="s">
        <v>26</v>
      </c>
      <c r="D44" s="12">
        <f t="shared" si="3"/>
        <v>18</v>
      </c>
      <c r="E44" s="12">
        <f t="shared" si="4"/>
        <v>4</v>
      </c>
      <c r="F44" s="15">
        <v>1</v>
      </c>
      <c r="G44" s="15">
        <v>1</v>
      </c>
      <c r="H44" s="13">
        <v>3</v>
      </c>
      <c r="I44" s="13"/>
      <c r="J44" s="15">
        <v>3</v>
      </c>
      <c r="K44" s="15"/>
      <c r="L44" s="15"/>
      <c r="M44" s="15"/>
      <c r="N44" s="15"/>
      <c r="O44" s="15"/>
      <c r="P44" s="15"/>
      <c r="Q44" s="15"/>
      <c r="R44" s="15"/>
      <c r="S44" s="15"/>
      <c r="T44" s="15">
        <v>1</v>
      </c>
      <c r="U44" s="21"/>
      <c r="V44" s="42">
        <f t="shared" si="5"/>
        <v>26</v>
      </c>
      <c r="W44" s="42">
        <f t="shared" si="7"/>
        <v>5</v>
      </c>
      <c r="X44" s="19"/>
      <c r="Y44" s="19"/>
      <c r="Z44" s="43"/>
      <c r="AA44" s="98"/>
      <c r="AB44" s="30"/>
      <c r="AC44" s="51">
        <f t="shared" si="6"/>
        <v>0.19230769230769232</v>
      </c>
    </row>
    <row r="45" spans="1:29" ht="15.75" thickBot="1">
      <c r="A45" s="97"/>
      <c r="B45" s="28"/>
      <c r="C45" s="35" t="s">
        <v>27</v>
      </c>
      <c r="D45" s="48">
        <f>+(D25+F25+H25+J25+L25+N25+P25+R25+T25+V25)</f>
        <v>1243</v>
      </c>
      <c r="E45" s="36">
        <f>+(E25+G25+I25+K25+M25+O25+Q25+S25+U25+W25)</f>
        <v>574</v>
      </c>
      <c r="F45" s="48">
        <f>SUM(F31:F44)</f>
        <v>107</v>
      </c>
      <c r="G45" s="48">
        <f aca="true" t="shared" si="8" ref="G45:Q45">SUM(G31:G44)</f>
        <v>58</v>
      </c>
      <c r="H45" s="48">
        <f t="shared" si="8"/>
        <v>118</v>
      </c>
      <c r="I45" s="48">
        <f t="shared" si="8"/>
        <v>52</v>
      </c>
      <c r="J45" s="48">
        <f t="shared" si="8"/>
        <v>35</v>
      </c>
      <c r="K45" s="48">
        <f t="shared" si="8"/>
        <v>21</v>
      </c>
      <c r="L45" s="48">
        <f t="shared" si="8"/>
        <v>44</v>
      </c>
      <c r="M45" s="48">
        <f t="shared" si="8"/>
        <v>31</v>
      </c>
      <c r="N45" s="48">
        <f t="shared" si="8"/>
        <v>74</v>
      </c>
      <c r="O45" s="48">
        <f t="shared" si="8"/>
        <v>40</v>
      </c>
      <c r="P45" s="48">
        <f t="shared" si="8"/>
        <v>24</v>
      </c>
      <c r="Q45" s="48">
        <f t="shared" si="8"/>
        <v>12</v>
      </c>
      <c r="R45" s="48">
        <f>SUM(R31:R44)</f>
        <v>3</v>
      </c>
      <c r="S45" s="48">
        <f>SUM(S31:S44)</f>
        <v>3</v>
      </c>
      <c r="T45" s="48">
        <f>SUM(T31:T44)</f>
        <v>43</v>
      </c>
      <c r="U45" s="44">
        <f>SUM(U31:U44)</f>
        <v>18</v>
      </c>
      <c r="V45" s="48">
        <f>+(D25+F25+H25+J25+L25+N25+P25+R25+T25+V25+F45+H45+J45+L45+N45+P45+R45+T45)</f>
        <v>1691</v>
      </c>
      <c r="W45" s="36">
        <v>799</v>
      </c>
      <c r="X45" s="17"/>
      <c r="Y45" s="17"/>
      <c r="Z45" s="17"/>
      <c r="AA45" s="98"/>
      <c r="AB45" s="30"/>
      <c r="AC45" s="47"/>
    </row>
    <row r="46" spans="1:28" ht="15.75" thickBot="1">
      <c r="A46" s="97"/>
      <c r="B46" s="28"/>
      <c r="C46" s="37" t="s">
        <v>40</v>
      </c>
      <c r="D46" s="76">
        <f>+(E45/D45)</f>
        <v>0.46178600160901045</v>
      </c>
      <c r="E46" s="77"/>
      <c r="F46" s="76">
        <f>+(G45/F45)</f>
        <v>0.5420560747663551</v>
      </c>
      <c r="G46" s="77"/>
      <c r="H46" s="76">
        <f>+(I45/H45)</f>
        <v>0.4406779661016949</v>
      </c>
      <c r="I46" s="77"/>
      <c r="J46" s="76">
        <f>+(K45/J45)</f>
        <v>0.6</v>
      </c>
      <c r="K46" s="77"/>
      <c r="L46" s="76">
        <f>+(M45/L45)</f>
        <v>0.7045454545454546</v>
      </c>
      <c r="M46" s="77"/>
      <c r="N46" s="76">
        <f>+(O45/N45)</f>
        <v>0.5405405405405406</v>
      </c>
      <c r="O46" s="77"/>
      <c r="P46" s="76">
        <f>+(Q45/P45)</f>
        <v>0.5</v>
      </c>
      <c r="Q46" s="77"/>
      <c r="R46" s="76">
        <f>+(S45/R45)</f>
        <v>1</v>
      </c>
      <c r="S46" s="77"/>
      <c r="T46" s="76">
        <f>+(U45/T45)</f>
        <v>0.4186046511627907</v>
      </c>
      <c r="U46" s="77"/>
      <c r="V46" s="76">
        <f>+(W45/V45)</f>
        <v>0.47250147841513895</v>
      </c>
      <c r="W46" s="77"/>
      <c r="X46" s="17"/>
      <c r="Y46" s="17"/>
      <c r="Z46" s="17"/>
      <c r="AA46" s="98"/>
      <c r="AB46" s="30"/>
    </row>
    <row r="47" spans="1:28" ht="12.75">
      <c r="A47" s="97"/>
      <c r="B47" s="2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"/>
      <c r="U47" s="3"/>
      <c r="V47" s="3"/>
      <c r="W47" s="2"/>
      <c r="X47" s="17"/>
      <c r="Y47" s="17"/>
      <c r="Z47" s="17"/>
      <c r="AA47" s="98"/>
      <c r="AB47" s="30"/>
    </row>
    <row r="48" spans="1:28" ht="12.75">
      <c r="A48" s="78"/>
      <c r="C48" s="2" t="s">
        <v>41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"/>
      <c r="U48" s="3"/>
      <c r="V48" s="3"/>
      <c r="W48" s="2"/>
      <c r="X48" s="2"/>
      <c r="Y48" s="2"/>
      <c r="Z48" s="2"/>
      <c r="AA48" s="2"/>
      <c r="AB48" s="2"/>
    </row>
    <row r="49" spans="1:28" ht="12.75">
      <c r="A49" s="7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3"/>
      <c r="U49" s="3"/>
      <c r="V49" s="3"/>
      <c r="W49" s="3"/>
      <c r="X49" s="2"/>
      <c r="Y49" s="2"/>
      <c r="Z49" s="2"/>
      <c r="AA49" s="2"/>
      <c r="AB49" s="2"/>
    </row>
    <row r="50" ht="12.75">
      <c r="A50" s="78"/>
    </row>
    <row r="51" ht="12.75">
      <c r="A51" s="78"/>
    </row>
    <row r="52" ht="12.75">
      <c r="A52" s="78"/>
    </row>
    <row r="53" ht="12.75">
      <c r="A53" s="78"/>
    </row>
    <row r="54" ht="12.75">
      <c r="A54" s="78"/>
    </row>
    <row r="55" ht="12.75">
      <c r="A55" s="78"/>
    </row>
    <row r="56" ht="12.75">
      <c r="A56" s="78"/>
    </row>
    <row r="57" ht="12.75">
      <c r="A57" s="78"/>
    </row>
    <row r="58" ht="12.75">
      <c r="A58" s="78"/>
    </row>
    <row r="59" ht="12.75">
      <c r="A59" s="78"/>
    </row>
    <row r="60" ht="12.75">
      <c r="A60" s="78"/>
    </row>
    <row r="61" ht="12.75">
      <c r="A61" s="78"/>
    </row>
    <row r="62" ht="12.75">
      <c r="A62" s="78"/>
    </row>
    <row r="63" ht="12.75">
      <c r="A63" s="78"/>
    </row>
    <row r="64" ht="12.75">
      <c r="A64" s="78"/>
    </row>
    <row r="65" ht="12.75">
      <c r="A65" s="78"/>
    </row>
    <row r="66" ht="12.75">
      <c r="A66" s="78"/>
    </row>
    <row r="67" ht="12.75">
      <c r="A67" s="78"/>
    </row>
    <row r="68" ht="12.75">
      <c r="A68" s="78"/>
    </row>
    <row r="69" ht="12.75">
      <c r="A69" s="78"/>
    </row>
    <row r="70" ht="12.75">
      <c r="A70" s="78"/>
    </row>
    <row r="71" ht="12.75">
      <c r="A71" s="78"/>
    </row>
    <row r="72" ht="12.75">
      <c r="A72" s="78"/>
    </row>
    <row r="73" ht="12.75">
      <c r="A73" s="78"/>
    </row>
    <row r="74" ht="12.75">
      <c r="A74" s="78"/>
    </row>
    <row r="75" ht="12.75">
      <c r="A75" s="78"/>
    </row>
    <row r="76" ht="12.75">
      <c r="A76" s="78"/>
    </row>
    <row r="77" ht="12.75">
      <c r="A77" s="78"/>
    </row>
    <row r="78" ht="12.75">
      <c r="A78" s="78"/>
    </row>
    <row r="79" ht="12.75">
      <c r="A79" s="78"/>
    </row>
    <row r="80" ht="12.75">
      <c r="A80" s="78"/>
    </row>
    <row r="81" ht="12.75">
      <c r="A81" s="78"/>
    </row>
    <row r="82" ht="12.75">
      <c r="A82" s="78"/>
    </row>
    <row r="83" ht="12.75">
      <c r="A83" s="78"/>
    </row>
    <row r="84" ht="12.75">
      <c r="A84" s="78"/>
    </row>
    <row r="85" ht="12.75">
      <c r="A85" s="78"/>
    </row>
    <row r="86" ht="12.75">
      <c r="A86" s="78"/>
    </row>
    <row r="87" ht="12.75">
      <c r="A87" s="78"/>
    </row>
    <row r="88" ht="12.75">
      <c r="A88" s="78"/>
    </row>
    <row r="89" ht="12.75">
      <c r="A89" s="78"/>
    </row>
    <row r="90" ht="12.75">
      <c r="A90" s="78"/>
    </row>
    <row r="91" ht="12.75">
      <c r="A91" s="78"/>
    </row>
    <row r="92" ht="12.75">
      <c r="A92" s="78"/>
    </row>
    <row r="93" ht="12.75">
      <c r="A93" s="78"/>
    </row>
  </sheetData>
  <sheetProtection/>
  <mergeCells count="54">
    <mergeCell ref="A1:A47"/>
    <mergeCell ref="AA1:AA47"/>
    <mergeCell ref="C6:Y6"/>
    <mergeCell ref="C8:C10"/>
    <mergeCell ref="D8:I8"/>
    <mergeCell ref="J8:O8"/>
    <mergeCell ref="P8:W8"/>
    <mergeCell ref="X8:Y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R28:U28"/>
    <mergeCell ref="V28:W29"/>
    <mergeCell ref="F29:G29"/>
    <mergeCell ref="H29:I29"/>
    <mergeCell ref="J29:K29"/>
    <mergeCell ref="L29:M29"/>
    <mergeCell ref="H46:I46"/>
    <mergeCell ref="J46:K46"/>
    <mergeCell ref="L46:M46"/>
    <mergeCell ref="N46:O46"/>
    <mergeCell ref="C28:C30"/>
    <mergeCell ref="D28:E29"/>
    <mergeCell ref="F28:K28"/>
    <mergeCell ref="L28:Q28"/>
    <mergeCell ref="P46:Q46"/>
    <mergeCell ref="R46:S46"/>
    <mergeCell ref="T46:U46"/>
    <mergeCell ref="V46:W46"/>
    <mergeCell ref="A48:A93"/>
    <mergeCell ref="N29:O29"/>
    <mergeCell ref="P29:Q29"/>
    <mergeCell ref="R29:S29"/>
    <mergeCell ref="T29:U29"/>
    <mergeCell ref="D46:E46"/>
    <mergeCell ref="F46:G4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20" scale="61" r:id="rId1"/>
  <colBreaks count="1" manualBreakCount="1">
    <brk id="2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U49"/>
  <sheetViews>
    <sheetView zoomScale="80" zoomScaleNormal="80" zoomScalePageLayoutView="0" workbookViewId="0" topLeftCell="A1">
      <selection activeCell="T8" sqref="T8:T21"/>
    </sheetView>
  </sheetViews>
  <sheetFormatPr defaultColWidth="11.421875" defaultRowHeight="12.75"/>
  <cols>
    <col min="1" max="1" width="2.00390625" style="0" customWidth="1"/>
    <col min="2" max="2" width="6.7109375" style="0" customWidth="1"/>
    <col min="3" max="3" width="9.00390625" style="0" customWidth="1"/>
    <col min="16" max="16" width="15.140625" style="0" customWidth="1"/>
    <col min="17" max="17" width="7.421875" style="29" customWidth="1"/>
    <col min="19" max="19" width="16.28125" style="0" customWidth="1"/>
  </cols>
  <sheetData>
    <row r="1" spans="2:17" ht="12.75" customHeight="1">
      <c r="B1" s="98" t="s">
        <v>55</v>
      </c>
      <c r="Q1" s="106" t="s">
        <v>52</v>
      </c>
    </row>
    <row r="2" spans="2:17" ht="12.75">
      <c r="B2" s="98"/>
      <c r="Q2" s="107"/>
    </row>
    <row r="3" spans="2:17" ht="12.75">
      <c r="B3" s="98"/>
      <c r="Q3" s="107"/>
    </row>
    <row r="4" spans="2:17" ht="15.75">
      <c r="B4" s="98"/>
      <c r="D4" s="46"/>
      <c r="Q4" s="107"/>
    </row>
    <row r="5" spans="2:17" ht="23.25" customHeight="1">
      <c r="B5" s="98"/>
      <c r="C5" s="46"/>
      <c r="D5" s="99" t="s">
        <v>65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Q5" s="107"/>
    </row>
    <row r="6" spans="2:17" ht="13.5" thickBot="1">
      <c r="B6" s="98"/>
      <c r="Q6" s="107"/>
    </row>
    <row r="7" spans="2:21" ht="14.25">
      <c r="B7" s="98"/>
      <c r="G7" s="45"/>
      <c r="Q7" s="107"/>
      <c r="S7" s="4"/>
      <c r="T7" s="9" t="s">
        <v>53</v>
      </c>
      <c r="U7" s="1"/>
    </row>
    <row r="8" spans="2:20" ht="15">
      <c r="B8" s="98"/>
      <c r="Q8" s="107"/>
      <c r="S8" s="5" t="s">
        <v>14</v>
      </c>
      <c r="T8" s="42">
        <v>74</v>
      </c>
    </row>
    <row r="9" spans="2:20" ht="15">
      <c r="B9" s="98"/>
      <c r="Q9" s="107"/>
      <c r="S9" s="6" t="s">
        <v>15</v>
      </c>
      <c r="T9" s="42">
        <v>46</v>
      </c>
    </row>
    <row r="10" spans="2:20" ht="15">
      <c r="B10" s="98"/>
      <c r="Q10" s="107"/>
      <c r="S10" s="6" t="s">
        <v>16</v>
      </c>
      <c r="T10" s="42">
        <v>163</v>
      </c>
    </row>
    <row r="11" spans="2:20" ht="15">
      <c r="B11" s="98"/>
      <c r="Q11" s="107"/>
      <c r="S11" s="6" t="s">
        <v>17</v>
      </c>
      <c r="T11" s="42">
        <v>121</v>
      </c>
    </row>
    <row r="12" spans="2:20" ht="15">
      <c r="B12" s="98"/>
      <c r="Q12" s="107"/>
      <c r="S12" s="6" t="s">
        <v>47</v>
      </c>
      <c r="T12" s="42">
        <v>81</v>
      </c>
    </row>
    <row r="13" spans="2:20" ht="15">
      <c r="B13" s="98"/>
      <c r="Q13" s="107"/>
      <c r="S13" s="7" t="s">
        <v>45</v>
      </c>
      <c r="T13" s="42">
        <v>35</v>
      </c>
    </row>
    <row r="14" spans="2:20" ht="15">
      <c r="B14" s="98"/>
      <c r="Q14" s="107"/>
      <c r="S14" s="6" t="s">
        <v>46</v>
      </c>
      <c r="T14" s="42">
        <v>347</v>
      </c>
    </row>
    <row r="15" spans="2:20" ht="15">
      <c r="B15" s="98"/>
      <c r="Q15" s="107"/>
      <c r="S15" s="6" t="s">
        <v>20</v>
      </c>
      <c r="T15" s="42">
        <v>136</v>
      </c>
    </row>
    <row r="16" spans="2:20" ht="15">
      <c r="B16" s="98"/>
      <c r="Q16" s="107"/>
      <c r="S16" s="6" t="s">
        <v>21</v>
      </c>
      <c r="T16" s="42">
        <v>38</v>
      </c>
    </row>
    <row r="17" spans="2:20" ht="15">
      <c r="B17" s="98"/>
      <c r="Q17" s="107"/>
      <c r="S17" s="6" t="s">
        <v>48</v>
      </c>
      <c r="T17" s="42">
        <v>141</v>
      </c>
    </row>
    <row r="18" spans="2:20" ht="15">
      <c r="B18" s="98"/>
      <c r="Q18" s="107"/>
      <c r="S18" s="6" t="s">
        <v>23</v>
      </c>
      <c r="T18" s="42">
        <v>66</v>
      </c>
    </row>
    <row r="19" spans="2:20" ht="15">
      <c r="B19" s="98"/>
      <c r="Q19" s="107"/>
      <c r="S19" s="6" t="s">
        <v>49</v>
      </c>
      <c r="T19" s="42">
        <v>16</v>
      </c>
    </row>
    <row r="20" spans="2:20" ht="15">
      <c r="B20" s="98"/>
      <c r="Q20" s="107"/>
      <c r="S20" s="6" t="s">
        <v>25</v>
      </c>
      <c r="T20" s="42">
        <v>345</v>
      </c>
    </row>
    <row r="21" spans="2:20" ht="15">
      <c r="B21" s="98"/>
      <c r="Q21" s="107"/>
      <c r="S21" s="8" t="s">
        <v>50</v>
      </c>
      <c r="T21" s="42">
        <v>39</v>
      </c>
    </row>
    <row r="22" spans="2:21" ht="12.75">
      <c r="B22" s="98"/>
      <c r="Q22" s="107"/>
      <c r="S22" s="4"/>
      <c r="T22" s="10">
        <f>SUM(T8:T21)</f>
        <v>1648</v>
      </c>
      <c r="U22" s="10"/>
    </row>
    <row r="23" spans="2:17" ht="12.75">
      <c r="B23" s="98"/>
      <c r="Q23" s="107"/>
    </row>
    <row r="24" spans="2:17" ht="12.75">
      <c r="B24" s="98"/>
      <c r="Q24" s="107"/>
    </row>
    <row r="25" spans="2:17" ht="12.75">
      <c r="B25" s="98"/>
      <c r="Q25" s="107"/>
    </row>
    <row r="26" spans="2:17" ht="12.75">
      <c r="B26" s="98"/>
      <c r="Q26" s="107"/>
    </row>
    <row r="27" spans="2:17" ht="12.75">
      <c r="B27" s="98"/>
      <c r="Q27" s="107"/>
    </row>
    <row r="28" spans="2:17" ht="12.75">
      <c r="B28" s="98"/>
      <c r="Q28" s="107"/>
    </row>
    <row r="29" spans="2:17" ht="12.75">
      <c r="B29" s="98"/>
      <c r="Q29" s="107"/>
    </row>
    <row r="30" spans="2:17" ht="12.75">
      <c r="B30" s="98"/>
      <c r="Q30" s="107"/>
    </row>
    <row r="31" spans="2:17" ht="12.75">
      <c r="B31" s="98"/>
      <c r="Q31" s="107"/>
    </row>
    <row r="32" spans="2:17" ht="12.75">
      <c r="B32" s="98"/>
      <c r="Q32" s="107"/>
    </row>
    <row r="33" spans="2:17" ht="12.75">
      <c r="B33" s="98"/>
      <c r="Q33" s="107"/>
    </row>
    <row r="34" spans="2:17" ht="12.75">
      <c r="B34" s="98"/>
      <c r="Q34" s="107"/>
    </row>
    <row r="35" spans="2:17" ht="12.75">
      <c r="B35" s="98"/>
      <c r="Q35" s="107"/>
    </row>
    <row r="36" spans="2:17" ht="12.75">
      <c r="B36" s="98"/>
      <c r="Q36" s="107"/>
    </row>
    <row r="37" spans="2:17" ht="12.75">
      <c r="B37" s="98"/>
      <c r="Q37" s="107"/>
    </row>
    <row r="38" spans="2:17" ht="12.75">
      <c r="B38" s="98"/>
      <c r="Q38" s="107"/>
    </row>
    <row r="39" spans="2:17" ht="12.75">
      <c r="B39" s="98"/>
      <c r="Q39" s="107"/>
    </row>
    <row r="40" spans="2:17" ht="12.75">
      <c r="B40" s="98"/>
      <c r="Q40" s="107"/>
    </row>
    <row r="41" spans="2:17" ht="12.75">
      <c r="B41" s="98"/>
      <c r="D41" s="2" t="s">
        <v>41</v>
      </c>
      <c r="Q41" s="107"/>
    </row>
    <row r="42" spans="2:17" ht="12.75">
      <c r="B42" s="98"/>
      <c r="Q42" s="107"/>
    </row>
    <row r="43" spans="2:17" ht="12.75">
      <c r="B43" s="98"/>
      <c r="Q43" s="107"/>
    </row>
    <row r="44" spans="2:17" ht="12.75">
      <c r="B44" s="98"/>
      <c r="Q44" s="107"/>
    </row>
    <row r="45" spans="2:17" ht="12.75">
      <c r="B45" s="98"/>
      <c r="Q45" s="107"/>
    </row>
    <row r="46" spans="2:17" ht="12.75">
      <c r="B46" s="98"/>
      <c r="Q46" s="107"/>
    </row>
    <row r="47" spans="2:17" ht="12.75">
      <c r="B47" s="98"/>
      <c r="Q47" s="107"/>
    </row>
    <row r="48" ht="12.75">
      <c r="Q48" s="2"/>
    </row>
    <row r="49" ht="12.75">
      <c r="Q49" s="2"/>
    </row>
  </sheetData>
  <sheetProtection/>
  <mergeCells count="3">
    <mergeCell ref="B1:B47"/>
    <mergeCell ref="Q1:Q47"/>
    <mergeCell ref="D5:O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20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93"/>
  <sheetViews>
    <sheetView zoomScale="80" zoomScaleNormal="80" zoomScalePageLayoutView="0" workbookViewId="0" topLeftCell="A7">
      <selection activeCell="V31" sqref="V31:V44"/>
    </sheetView>
  </sheetViews>
  <sheetFormatPr defaultColWidth="11.421875" defaultRowHeight="12.75"/>
  <cols>
    <col min="1" max="1" width="6.57421875" style="29" customWidth="1"/>
    <col min="2" max="2" width="4.140625" style="29" customWidth="1"/>
    <col min="3" max="3" width="37.7109375" style="29" customWidth="1"/>
    <col min="4" max="4" width="7.57421875" style="29" customWidth="1"/>
    <col min="5" max="14" width="6.7109375" style="29" customWidth="1"/>
    <col min="15" max="15" width="6.57421875" style="29" customWidth="1"/>
    <col min="16" max="21" width="6.7109375" style="29" customWidth="1"/>
    <col min="22" max="22" width="7.57421875" style="29" customWidth="1"/>
    <col min="23" max="23" width="6.7109375" style="29" customWidth="1"/>
    <col min="24" max="24" width="7.57421875" style="29" customWidth="1"/>
    <col min="25" max="25" width="6.7109375" style="29" customWidth="1"/>
    <col min="26" max="26" width="6.421875" style="29" customWidth="1"/>
    <col min="27" max="28" width="10.00390625" style="29" customWidth="1"/>
  </cols>
  <sheetData>
    <row r="1" spans="1:28" ht="12.75">
      <c r="A1" s="97" t="s">
        <v>54</v>
      </c>
      <c r="B1" s="28"/>
      <c r="AA1" s="98" t="s">
        <v>51</v>
      </c>
      <c r="AB1" s="30"/>
    </row>
    <row r="2" spans="1:28" ht="12.75">
      <c r="A2" s="97"/>
      <c r="B2" s="28"/>
      <c r="C2" s="3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98"/>
      <c r="AB2" s="30"/>
    </row>
    <row r="3" spans="1:28" ht="12.75">
      <c r="A3" s="97"/>
      <c r="B3" s="28"/>
      <c r="C3" s="3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98"/>
      <c r="AB3" s="30"/>
    </row>
    <row r="4" spans="1:28" ht="12.75">
      <c r="A4" s="97"/>
      <c r="B4" s="28"/>
      <c r="C4" s="3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98"/>
      <c r="AB4" s="30"/>
    </row>
    <row r="5" spans="1:28" ht="15.75">
      <c r="A5" s="97"/>
      <c r="B5" s="28"/>
      <c r="C5" s="3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98"/>
      <c r="AB5" s="30"/>
    </row>
    <row r="6" spans="1:28" ht="15.75">
      <c r="A6" s="97"/>
      <c r="B6" s="28"/>
      <c r="C6" s="99" t="s">
        <v>67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2"/>
      <c r="AA6" s="98"/>
      <c r="AB6" s="30"/>
    </row>
    <row r="7" spans="1:28" ht="15.75" thickBot="1">
      <c r="A7" s="97"/>
      <c r="B7" s="28"/>
      <c r="C7" s="3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98"/>
      <c r="AB7" s="30"/>
    </row>
    <row r="8" spans="1:28" ht="13.5" thickBot="1">
      <c r="A8" s="97"/>
      <c r="B8" s="28"/>
      <c r="C8" s="82" t="s">
        <v>3</v>
      </c>
      <c r="D8" s="100" t="s">
        <v>0</v>
      </c>
      <c r="E8" s="101"/>
      <c r="F8" s="101"/>
      <c r="G8" s="101"/>
      <c r="H8" s="101"/>
      <c r="I8" s="96"/>
      <c r="J8" s="95" t="s">
        <v>1</v>
      </c>
      <c r="K8" s="101"/>
      <c r="L8" s="101"/>
      <c r="M8" s="101"/>
      <c r="N8" s="101"/>
      <c r="O8" s="96"/>
      <c r="P8" s="95" t="s">
        <v>2</v>
      </c>
      <c r="Q8" s="101"/>
      <c r="R8" s="101"/>
      <c r="S8" s="101"/>
      <c r="T8" s="101"/>
      <c r="U8" s="101"/>
      <c r="V8" s="101"/>
      <c r="W8" s="96"/>
      <c r="X8" s="102" t="s">
        <v>42</v>
      </c>
      <c r="Y8" s="103"/>
      <c r="Z8" s="2"/>
      <c r="AA8" s="98"/>
      <c r="AB8" s="30"/>
    </row>
    <row r="9" spans="1:28" ht="13.5" thickBot="1">
      <c r="A9" s="97"/>
      <c r="B9" s="28"/>
      <c r="C9" s="83"/>
      <c r="D9" s="100" t="s">
        <v>4</v>
      </c>
      <c r="E9" s="96"/>
      <c r="F9" s="95" t="s">
        <v>5</v>
      </c>
      <c r="G9" s="96"/>
      <c r="H9" s="95" t="s">
        <v>6</v>
      </c>
      <c r="I9" s="96"/>
      <c r="J9" s="95" t="s">
        <v>7</v>
      </c>
      <c r="K9" s="96"/>
      <c r="L9" s="95" t="s">
        <v>8</v>
      </c>
      <c r="M9" s="96"/>
      <c r="N9" s="95" t="s">
        <v>9</v>
      </c>
      <c r="O9" s="96"/>
      <c r="P9" s="93" t="s">
        <v>10</v>
      </c>
      <c r="Q9" s="94"/>
      <c r="R9" s="93" t="s">
        <v>11</v>
      </c>
      <c r="S9" s="94"/>
      <c r="T9" s="93" t="s">
        <v>12</v>
      </c>
      <c r="U9" s="94"/>
      <c r="V9" s="95" t="s">
        <v>13</v>
      </c>
      <c r="W9" s="96"/>
      <c r="X9" s="104"/>
      <c r="Y9" s="105"/>
      <c r="Z9" s="2"/>
      <c r="AA9" s="98"/>
      <c r="AB9" s="30"/>
    </row>
    <row r="10" spans="1:28" ht="13.5" thickBot="1">
      <c r="A10" s="97"/>
      <c r="B10" s="28"/>
      <c r="C10" s="84"/>
      <c r="D10" s="74" t="s">
        <v>38</v>
      </c>
      <c r="E10" s="34" t="s">
        <v>39</v>
      </c>
      <c r="F10" s="34" t="s">
        <v>38</v>
      </c>
      <c r="G10" s="34" t="s">
        <v>39</v>
      </c>
      <c r="H10" s="34" t="s">
        <v>38</v>
      </c>
      <c r="I10" s="34" t="s">
        <v>39</v>
      </c>
      <c r="J10" s="34" t="s">
        <v>38</v>
      </c>
      <c r="K10" s="34" t="s">
        <v>39</v>
      </c>
      <c r="L10" s="34" t="s">
        <v>38</v>
      </c>
      <c r="M10" s="34" t="s">
        <v>39</v>
      </c>
      <c r="N10" s="34" t="s">
        <v>38</v>
      </c>
      <c r="O10" s="34" t="s">
        <v>39</v>
      </c>
      <c r="P10" s="34" t="s">
        <v>38</v>
      </c>
      <c r="Q10" s="34" t="s">
        <v>39</v>
      </c>
      <c r="R10" s="34" t="s">
        <v>38</v>
      </c>
      <c r="S10" s="34" t="s">
        <v>39</v>
      </c>
      <c r="T10" s="34" t="s">
        <v>38</v>
      </c>
      <c r="U10" s="34" t="s">
        <v>39</v>
      </c>
      <c r="V10" s="34" t="s">
        <v>38</v>
      </c>
      <c r="W10" s="34" t="s">
        <v>39</v>
      </c>
      <c r="X10" s="34" t="s">
        <v>38</v>
      </c>
      <c r="Y10" s="34" t="s">
        <v>39</v>
      </c>
      <c r="Z10" s="2"/>
      <c r="AA10" s="98"/>
      <c r="AB10" s="30"/>
    </row>
    <row r="11" spans="1:28" ht="14.25">
      <c r="A11" s="97"/>
      <c r="B11" s="28"/>
      <c r="C11" s="24" t="s">
        <v>14</v>
      </c>
      <c r="D11" s="12"/>
      <c r="E11" s="11"/>
      <c r="F11" s="11"/>
      <c r="G11" s="11"/>
      <c r="H11" s="11">
        <v>8</v>
      </c>
      <c r="I11" s="11"/>
      <c r="J11" s="11">
        <v>4</v>
      </c>
      <c r="K11" s="11">
        <v>1</v>
      </c>
      <c r="L11" s="11"/>
      <c r="M11" s="11"/>
      <c r="N11" s="11"/>
      <c r="O11" s="11"/>
      <c r="P11" s="11">
        <v>11</v>
      </c>
      <c r="Q11" s="11">
        <v>1</v>
      </c>
      <c r="R11" s="11">
        <v>4</v>
      </c>
      <c r="S11" s="11">
        <v>2</v>
      </c>
      <c r="T11" s="11">
        <v>5</v>
      </c>
      <c r="U11" s="11"/>
      <c r="V11" s="11">
        <v>9</v>
      </c>
      <c r="W11" s="11">
        <v>1</v>
      </c>
      <c r="X11" s="12">
        <f>(D11+F11+H11+J11+L11+N11+P11+R11+T11+V11)</f>
        <v>41</v>
      </c>
      <c r="Y11" s="12">
        <f>(E11+G11+I11+K11+M11+O11+Q11+S11+U11+W11)</f>
        <v>5</v>
      </c>
      <c r="Z11" s="2"/>
      <c r="AA11" s="98"/>
      <c r="AB11" s="30"/>
    </row>
    <row r="12" spans="1:28" ht="14.25">
      <c r="A12" s="97"/>
      <c r="B12" s="28"/>
      <c r="C12" s="25" t="s">
        <v>15</v>
      </c>
      <c r="D12" s="14">
        <v>5</v>
      </c>
      <c r="E12" s="13">
        <v>4</v>
      </c>
      <c r="F12" s="13">
        <v>6</v>
      </c>
      <c r="G12" s="13">
        <v>4</v>
      </c>
      <c r="H12" s="13">
        <v>3</v>
      </c>
      <c r="I12" s="13">
        <v>2</v>
      </c>
      <c r="J12" s="13">
        <v>3</v>
      </c>
      <c r="K12" s="13">
        <v>2</v>
      </c>
      <c r="L12" s="13"/>
      <c r="M12" s="13"/>
      <c r="N12" s="13"/>
      <c r="O12" s="13"/>
      <c r="P12" s="13">
        <v>5</v>
      </c>
      <c r="Q12" s="13">
        <v>4</v>
      </c>
      <c r="R12" s="13">
        <v>1</v>
      </c>
      <c r="S12" s="13">
        <v>1</v>
      </c>
      <c r="T12" s="13"/>
      <c r="U12" s="13"/>
      <c r="V12" s="13">
        <v>1</v>
      </c>
      <c r="W12" s="13"/>
      <c r="X12" s="12">
        <f aca="true" t="shared" si="0" ref="X12:Y24">(D12+F12+H12+J12+L12+N12+P12+R12+T12+V12)</f>
        <v>24</v>
      </c>
      <c r="Y12" s="12">
        <f t="shared" si="0"/>
        <v>17</v>
      </c>
      <c r="Z12" s="2"/>
      <c r="AA12" s="98"/>
      <c r="AB12" s="30"/>
    </row>
    <row r="13" spans="1:28" ht="14.25">
      <c r="A13" s="97"/>
      <c r="B13" s="28"/>
      <c r="C13" s="25" t="s">
        <v>16</v>
      </c>
      <c r="D13" s="14">
        <v>42</v>
      </c>
      <c r="E13" s="13">
        <v>28</v>
      </c>
      <c r="F13" s="13">
        <v>10</v>
      </c>
      <c r="G13" s="13">
        <v>5</v>
      </c>
      <c r="H13" s="13">
        <v>4</v>
      </c>
      <c r="I13" s="13"/>
      <c r="J13" s="13"/>
      <c r="K13" s="13"/>
      <c r="L13" s="13">
        <v>2</v>
      </c>
      <c r="M13" s="13">
        <v>1</v>
      </c>
      <c r="N13" s="13"/>
      <c r="O13" s="13"/>
      <c r="P13" s="13">
        <v>1</v>
      </c>
      <c r="Q13" s="13">
        <v>1</v>
      </c>
      <c r="R13" s="13">
        <v>3</v>
      </c>
      <c r="S13" s="13">
        <v>1</v>
      </c>
      <c r="T13" s="13">
        <v>2</v>
      </c>
      <c r="U13" s="13"/>
      <c r="V13" s="13">
        <v>1</v>
      </c>
      <c r="W13" s="13">
        <v>1</v>
      </c>
      <c r="X13" s="12">
        <f t="shared" si="0"/>
        <v>65</v>
      </c>
      <c r="Y13" s="12">
        <f t="shared" si="0"/>
        <v>37</v>
      </c>
      <c r="Z13" s="2"/>
      <c r="AA13" s="98"/>
      <c r="AB13" s="30"/>
    </row>
    <row r="14" spans="1:28" ht="14.25">
      <c r="A14" s="97"/>
      <c r="B14" s="28"/>
      <c r="C14" s="25" t="s">
        <v>17</v>
      </c>
      <c r="D14" s="14">
        <v>20</v>
      </c>
      <c r="E14" s="13">
        <v>5</v>
      </c>
      <c r="F14" s="13">
        <v>10</v>
      </c>
      <c r="G14" s="13">
        <v>3</v>
      </c>
      <c r="H14" s="13">
        <v>9</v>
      </c>
      <c r="I14" s="13">
        <v>4</v>
      </c>
      <c r="J14" s="13">
        <v>2</v>
      </c>
      <c r="K14" s="13"/>
      <c r="L14" s="13"/>
      <c r="M14" s="13"/>
      <c r="N14" s="13">
        <v>1</v>
      </c>
      <c r="O14" s="13">
        <v>1</v>
      </c>
      <c r="P14" s="13">
        <v>7</v>
      </c>
      <c r="Q14" s="13">
        <v>1</v>
      </c>
      <c r="R14" s="13">
        <v>11</v>
      </c>
      <c r="S14" s="13"/>
      <c r="T14" s="13">
        <v>2</v>
      </c>
      <c r="U14" s="13"/>
      <c r="V14" s="13"/>
      <c r="W14" s="13"/>
      <c r="X14" s="12">
        <f t="shared" si="0"/>
        <v>62</v>
      </c>
      <c r="Y14" s="12">
        <f t="shared" si="0"/>
        <v>14</v>
      </c>
      <c r="Z14" s="2"/>
      <c r="AA14" s="98"/>
      <c r="AB14" s="30"/>
    </row>
    <row r="15" spans="1:28" ht="14.25">
      <c r="A15" s="97"/>
      <c r="B15" s="28"/>
      <c r="C15" s="25" t="s">
        <v>18</v>
      </c>
      <c r="D15" s="14">
        <v>3</v>
      </c>
      <c r="E15" s="13">
        <v>3</v>
      </c>
      <c r="F15" s="13">
        <v>3</v>
      </c>
      <c r="G15" s="13">
        <v>3</v>
      </c>
      <c r="H15" s="13">
        <v>2</v>
      </c>
      <c r="I15" s="13">
        <v>2</v>
      </c>
      <c r="J15" s="13">
        <v>2</v>
      </c>
      <c r="K15" s="13">
        <v>2</v>
      </c>
      <c r="L15" s="13">
        <v>3</v>
      </c>
      <c r="M15" s="13">
        <v>3</v>
      </c>
      <c r="N15" s="13"/>
      <c r="O15" s="13"/>
      <c r="P15" s="13">
        <v>7</v>
      </c>
      <c r="Q15" s="13">
        <v>6</v>
      </c>
      <c r="R15" s="13">
        <v>7</v>
      </c>
      <c r="S15" s="13">
        <v>6</v>
      </c>
      <c r="T15" s="13">
        <v>2</v>
      </c>
      <c r="U15" s="13">
        <v>2</v>
      </c>
      <c r="V15" s="13">
        <v>2</v>
      </c>
      <c r="W15" s="13">
        <v>2</v>
      </c>
      <c r="X15" s="12">
        <f t="shared" si="0"/>
        <v>31</v>
      </c>
      <c r="Y15" s="12">
        <f t="shared" si="0"/>
        <v>29</v>
      </c>
      <c r="Z15" s="2"/>
      <c r="AA15" s="98"/>
      <c r="AB15" s="30"/>
    </row>
    <row r="16" spans="1:28" ht="14.25">
      <c r="A16" s="97"/>
      <c r="B16" s="28"/>
      <c r="C16" s="25" t="s">
        <v>45</v>
      </c>
      <c r="D16" s="14">
        <v>4</v>
      </c>
      <c r="E16" s="13">
        <v>4</v>
      </c>
      <c r="F16" s="13">
        <v>1</v>
      </c>
      <c r="G16" s="13"/>
      <c r="H16" s="13">
        <v>2</v>
      </c>
      <c r="I16" s="13">
        <v>2</v>
      </c>
      <c r="J16" s="13">
        <v>1</v>
      </c>
      <c r="K16" s="13"/>
      <c r="L16" s="13">
        <v>10</v>
      </c>
      <c r="M16" s="13">
        <v>2</v>
      </c>
      <c r="N16" s="13"/>
      <c r="O16" s="13"/>
      <c r="P16" s="13">
        <v>3</v>
      </c>
      <c r="Q16" s="13">
        <v>2</v>
      </c>
      <c r="R16" s="13">
        <v>2</v>
      </c>
      <c r="S16" s="13"/>
      <c r="T16" s="13">
        <v>1</v>
      </c>
      <c r="U16" s="13">
        <v>1</v>
      </c>
      <c r="V16" s="13">
        <v>2</v>
      </c>
      <c r="W16" s="13"/>
      <c r="X16" s="12">
        <f t="shared" si="0"/>
        <v>26</v>
      </c>
      <c r="Y16" s="12">
        <f t="shared" si="0"/>
        <v>11</v>
      </c>
      <c r="Z16" s="2"/>
      <c r="AA16" s="98"/>
      <c r="AB16" s="30"/>
    </row>
    <row r="17" spans="1:28" ht="14.25">
      <c r="A17" s="97"/>
      <c r="B17" s="28"/>
      <c r="C17" s="25" t="s">
        <v>19</v>
      </c>
      <c r="D17" s="14">
        <v>43</v>
      </c>
      <c r="E17" s="13">
        <v>43</v>
      </c>
      <c r="F17" s="13">
        <v>25</v>
      </c>
      <c r="G17" s="13">
        <v>25</v>
      </c>
      <c r="H17" s="13">
        <v>20</v>
      </c>
      <c r="I17" s="13">
        <v>20</v>
      </c>
      <c r="J17" s="13">
        <v>6</v>
      </c>
      <c r="K17" s="13">
        <v>6</v>
      </c>
      <c r="L17" s="13">
        <v>6</v>
      </c>
      <c r="M17" s="13">
        <v>6</v>
      </c>
      <c r="N17" s="13"/>
      <c r="O17" s="13"/>
      <c r="P17" s="13">
        <v>20</v>
      </c>
      <c r="Q17" s="13">
        <v>20</v>
      </c>
      <c r="R17" s="13">
        <v>36</v>
      </c>
      <c r="S17" s="13">
        <v>35</v>
      </c>
      <c r="T17" s="13">
        <v>8</v>
      </c>
      <c r="U17" s="13">
        <v>7</v>
      </c>
      <c r="V17" s="13">
        <v>8</v>
      </c>
      <c r="W17" s="13">
        <v>6</v>
      </c>
      <c r="X17" s="12">
        <f t="shared" si="0"/>
        <v>172</v>
      </c>
      <c r="Y17" s="12">
        <f t="shared" si="0"/>
        <v>168</v>
      </c>
      <c r="Z17" s="2"/>
      <c r="AA17" s="98"/>
      <c r="AB17" s="30"/>
    </row>
    <row r="18" spans="1:28" ht="14.25">
      <c r="A18" s="97"/>
      <c r="B18" s="28"/>
      <c r="C18" s="25" t="s">
        <v>20</v>
      </c>
      <c r="D18" s="14">
        <v>24</v>
      </c>
      <c r="E18" s="13">
        <v>16</v>
      </c>
      <c r="F18" s="13">
        <v>8</v>
      </c>
      <c r="G18" s="13">
        <v>4</v>
      </c>
      <c r="H18" s="13">
        <v>2</v>
      </c>
      <c r="I18" s="13">
        <v>2</v>
      </c>
      <c r="J18" s="13">
        <v>12</v>
      </c>
      <c r="K18" s="13">
        <v>5</v>
      </c>
      <c r="L18" s="13">
        <v>13</v>
      </c>
      <c r="M18" s="13">
        <v>4</v>
      </c>
      <c r="N18" s="13">
        <v>1</v>
      </c>
      <c r="O18" s="13"/>
      <c r="P18" s="13">
        <v>4</v>
      </c>
      <c r="Q18" s="13">
        <v>3</v>
      </c>
      <c r="R18" s="13">
        <v>10</v>
      </c>
      <c r="S18" s="13">
        <v>2</v>
      </c>
      <c r="T18" s="13">
        <v>7</v>
      </c>
      <c r="U18" s="13"/>
      <c r="V18" s="13">
        <v>6</v>
      </c>
      <c r="W18" s="13">
        <v>1</v>
      </c>
      <c r="X18" s="12">
        <f t="shared" si="0"/>
        <v>87</v>
      </c>
      <c r="Y18" s="12">
        <f t="shared" si="0"/>
        <v>37</v>
      </c>
      <c r="Z18" s="2"/>
      <c r="AA18" s="98"/>
      <c r="AB18" s="30"/>
    </row>
    <row r="19" spans="1:28" ht="14.25">
      <c r="A19" s="97"/>
      <c r="B19" s="28"/>
      <c r="C19" s="25" t="s">
        <v>21</v>
      </c>
      <c r="D19" s="14">
        <v>9</v>
      </c>
      <c r="E19" s="13">
        <v>7</v>
      </c>
      <c r="F19" s="13">
        <v>7</v>
      </c>
      <c r="G19" s="13">
        <v>7</v>
      </c>
      <c r="H19" s="13">
        <v>1</v>
      </c>
      <c r="I19" s="13">
        <v>1</v>
      </c>
      <c r="J19" s="13"/>
      <c r="K19" s="13"/>
      <c r="L19" s="13">
        <v>2</v>
      </c>
      <c r="M19" s="13">
        <v>1</v>
      </c>
      <c r="N19" s="13"/>
      <c r="O19" s="13"/>
      <c r="P19" s="13"/>
      <c r="Q19" s="13"/>
      <c r="R19" s="13"/>
      <c r="S19" s="13"/>
      <c r="T19" s="13">
        <v>2</v>
      </c>
      <c r="U19" s="13"/>
      <c r="V19" s="13"/>
      <c r="W19" s="13"/>
      <c r="X19" s="12">
        <f t="shared" si="0"/>
        <v>21</v>
      </c>
      <c r="Y19" s="12">
        <f t="shared" si="0"/>
        <v>16</v>
      </c>
      <c r="Z19" s="2"/>
      <c r="AA19" s="98"/>
      <c r="AB19" s="30"/>
    </row>
    <row r="20" spans="1:28" ht="14.25">
      <c r="A20" s="97"/>
      <c r="B20" s="28"/>
      <c r="C20" s="25" t="s">
        <v>22</v>
      </c>
      <c r="D20" s="14">
        <v>19</v>
      </c>
      <c r="E20" s="13">
        <v>6</v>
      </c>
      <c r="F20" s="13">
        <v>10</v>
      </c>
      <c r="G20" s="13">
        <v>4</v>
      </c>
      <c r="H20" s="13">
        <v>5</v>
      </c>
      <c r="I20" s="13">
        <v>1</v>
      </c>
      <c r="J20" s="13">
        <v>3</v>
      </c>
      <c r="K20" s="13"/>
      <c r="L20" s="13">
        <v>2</v>
      </c>
      <c r="M20" s="13">
        <v>1</v>
      </c>
      <c r="N20" s="13"/>
      <c r="O20" s="13"/>
      <c r="P20" s="13">
        <v>7</v>
      </c>
      <c r="Q20" s="13">
        <v>2</v>
      </c>
      <c r="R20" s="13">
        <v>16</v>
      </c>
      <c r="S20" s="13"/>
      <c r="T20" s="13">
        <v>1</v>
      </c>
      <c r="U20" s="13"/>
      <c r="V20" s="13">
        <v>4</v>
      </c>
      <c r="W20" s="13"/>
      <c r="X20" s="12">
        <f t="shared" si="0"/>
        <v>67</v>
      </c>
      <c r="Y20" s="12">
        <f t="shared" si="0"/>
        <v>14</v>
      </c>
      <c r="Z20" s="2"/>
      <c r="AA20" s="98"/>
      <c r="AB20" s="30"/>
    </row>
    <row r="21" spans="1:28" ht="14.25">
      <c r="A21" s="97"/>
      <c r="B21" s="28"/>
      <c r="C21" s="25" t="s">
        <v>23</v>
      </c>
      <c r="D21" s="14">
        <v>27</v>
      </c>
      <c r="E21" s="13">
        <v>3</v>
      </c>
      <c r="F21" s="13">
        <v>8</v>
      </c>
      <c r="G21" s="13"/>
      <c r="H21" s="13"/>
      <c r="I21" s="13"/>
      <c r="J21" s="13"/>
      <c r="K21" s="13"/>
      <c r="L21" s="13"/>
      <c r="M21" s="13"/>
      <c r="N21" s="13"/>
      <c r="O21" s="13"/>
      <c r="P21" s="13">
        <v>2</v>
      </c>
      <c r="Q21" s="13">
        <v>1</v>
      </c>
      <c r="R21" s="13">
        <v>2</v>
      </c>
      <c r="S21" s="13"/>
      <c r="T21" s="13"/>
      <c r="U21" s="13"/>
      <c r="V21" s="13"/>
      <c r="W21" s="13"/>
      <c r="X21" s="12">
        <f t="shared" si="0"/>
        <v>39</v>
      </c>
      <c r="Y21" s="12">
        <f t="shared" si="0"/>
        <v>4</v>
      </c>
      <c r="Z21" s="2"/>
      <c r="AA21" s="98"/>
      <c r="AB21" s="30"/>
    </row>
    <row r="22" spans="1:28" ht="14.25">
      <c r="A22" s="97"/>
      <c r="B22" s="28"/>
      <c r="C22" s="25" t="s">
        <v>24</v>
      </c>
      <c r="D22" s="14">
        <v>9</v>
      </c>
      <c r="E22" s="13"/>
      <c r="F22" s="13">
        <v>1</v>
      </c>
      <c r="G22" s="13"/>
      <c r="H22" s="13"/>
      <c r="I22" s="13"/>
      <c r="J22" s="13"/>
      <c r="K22" s="13"/>
      <c r="L22" s="13">
        <v>1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2">
        <f t="shared" si="0"/>
        <v>11</v>
      </c>
      <c r="Y22" s="12">
        <f t="shared" si="0"/>
        <v>0</v>
      </c>
      <c r="Z22" s="2"/>
      <c r="AA22" s="98"/>
      <c r="AB22" s="30"/>
    </row>
    <row r="23" spans="1:28" ht="14.25">
      <c r="A23" s="97"/>
      <c r="B23" s="28"/>
      <c r="C23" s="25" t="s">
        <v>25</v>
      </c>
      <c r="D23" s="14">
        <v>75</v>
      </c>
      <c r="E23" s="13">
        <v>3</v>
      </c>
      <c r="F23" s="13">
        <v>26</v>
      </c>
      <c r="G23" s="13"/>
      <c r="H23" s="13">
        <v>5</v>
      </c>
      <c r="I23" s="13">
        <v>1</v>
      </c>
      <c r="J23" s="13">
        <v>3</v>
      </c>
      <c r="K23" s="13"/>
      <c r="L23" s="13">
        <v>3</v>
      </c>
      <c r="M23" s="13">
        <v>2</v>
      </c>
      <c r="N23" s="13">
        <v>1</v>
      </c>
      <c r="O23" s="13"/>
      <c r="P23" s="13">
        <v>4</v>
      </c>
      <c r="Q23" s="13">
        <v>1</v>
      </c>
      <c r="R23" s="13">
        <v>7</v>
      </c>
      <c r="S23" s="13">
        <v>3</v>
      </c>
      <c r="T23" s="13">
        <v>6</v>
      </c>
      <c r="U23" s="13">
        <v>1</v>
      </c>
      <c r="V23" s="13">
        <v>2</v>
      </c>
      <c r="W23" s="13"/>
      <c r="X23" s="12">
        <f t="shared" si="0"/>
        <v>132</v>
      </c>
      <c r="Y23" s="12">
        <f t="shared" si="0"/>
        <v>11</v>
      </c>
      <c r="Z23" s="2"/>
      <c r="AA23" s="98"/>
      <c r="AB23" s="30"/>
    </row>
    <row r="24" spans="1:28" ht="15" thickBot="1">
      <c r="A24" s="97"/>
      <c r="B24" s="28"/>
      <c r="C24" s="26" t="s">
        <v>26</v>
      </c>
      <c r="D24" s="22">
        <v>2</v>
      </c>
      <c r="E24" s="23"/>
      <c r="F24" s="23">
        <v>3</v>
      </c>
      <c r="G24" s="23">
        <v>1</v>
      </c>
      <c r="H24" s="23"/>
      <c r="I24" s="23"/>
      <c r="J24" s="23"/>
      <c r="K24" s="23"/>
      <c r="L24" s="13"/>
      <c r="M24" s="13"/>
      <c r="N24" s="23"/>
      <c r="O24" s="23"/>
      <c r="P24" s="23">
        <v>2</v>
      </c>
      <c r="Q24" s="23">
        <v>1</v>
      </c>
      <c r="R24" s="23">
        <v>9</v>
      </c>
      <c r="S24" s="23">
        <v>2</v>
      </c>
      <c r="T24" s="23"/>
      <c r="U24" s="23"/>
      <c r="V24" s="23"/>
      <c r="W24" s="23"/>
      <c r="X24" s="12">
        <f t="shared" si="0"/>
        <v>16</v>
      </c>
      <c r="Y24" s="12">
        <f t="shared" si="0"/>
        <v>4</v>
      </c>
      <c r="Z24" s="2"/>
      <c r="AA24" s="98"/>
      <c r="AB24" s="30"/>
    </row>
    <row r="25" spans="1:28" ht="15.75" thickBot="1">
      <c r="A25" s="97"/>
      <c r="B25" s="28"/>
      <c r="C25" s="35" t="s">
        <v>27</v>
      </c>
      <c r="D25" s="36">
        <f>SUM(D11:D24)</f>
        <v>282</v>
      </c>
      <c r="E25" s="72">
        <f>SUM(E11:E24)</f>
        <v>122</v>
      </c>
      <c r="F25" s="72">
        <f aca="true" t="shared" si="1" ref="F25:W25">SUM(F11:F24)</f>
        <v>118</v>
      </c>
      <c r="G25" s="72">
        <f t="shared" si="1"/>
        <v>56</v>
      </c>
      <c r="H25" s="72">
        <f t="shared" si="1"/>
        <v>61</v>
      </c>
      <c r="I25" s="72">
        <f t="shared" si="1"/>
        <v>35</v>
      </c>
      <c r="J25" s="72">
        <f t="shared" si="1"/>
        <v>36</v>
      </c>
      <c r="K25" s="72">
        <f t="shared" si="1"/>
        <v>16</v>
      </c>
      <c r="L25" s="72">
        <f t="shared" si="1"/>
        <v>42</v>
      </c>
      <c r="M25" s="72">
        <f t="shared" si="1"/>
        <v>20</v>
      </c>
      <c r="N25" s="72">
        <f t="shared" si="1"/>
        <v>3</v>
      </c>
      <c r="O25" s="72">
        <f t="shared" si="1"/>
        <v>1</v>
      </c>
      <c r="P25" s="72">
        <f t="shared" si="1"/>
        <v>73</v>
      </c>
      <c r="Q25" s="72">
        <f t="shared" si="1"/>
        <v>43</v>
      </c>
      <c r="R25" s="72">
        <f t="shared" si="1"/>
        <v>108</v>
      </c>
      <c r="S25" s="72">
        <f t="shared" si="1"/>
        <v>52</v>
      </c>
      <c r="T25" s="72">
        <f t="shared" si="1"/>
        <v>36</v>
      </c>
      <c r="U25" s="72">
        <f t="shared" si="1"/>
        <v>11</v>
      </c>
      <c r="V25" s="72">
        <f t="shared" si="1"/>
        <v>35</v>
      </c>
      <c r="W25" s="72">
        <f t="shared" si="1"/>
        <v>11</v>
      </c>
      <c r="X25" s="72">
        <f>+(D25+F25+H25+J25+L25+N25+P25+R25+T25+V25)</f>
        <v>794</v>
      </c>
      <c r="Y25" s="36">
        <f>+(E25+G25+I25+K25+M25+O25+Q25+S25+U25+W25)</f>
        <v>367</v>
      </c>
      <c r="Z25" s="2"/>
      <c r="AA25" s="98"/>
      <c r="AB25" s="30"/>
    </row>
    <row r="26" spans="1:28" ht="15.75" thickBot="1">
      <c r="A26" s="97"/>
      <c r="B26" s="28"/>
      <c r="C26" s="37" t="s">
        <v>40</v>
      </c>
      <c r="D26" s="76">
        <f>+(E25/D25)</f>
        <v>0.4326241134751773</v>
      </c>
      <c r="E26" s="77"/>
      <c r="F26" s="76">
        <f>+(G25/F25)</f>
        <v>0.4745762711864407</v>
      </c>
      <c r="G26" s="77"/>
      <c r="H26" s="76">
        <f>+(I25/H25)</f>
        <v>0.5737704918032787</v>
      </c>
      <c r="I26" s="77"/>
      <c r="J26" s="76">
        <f>+(K25/J25)</f>
        <v>0.4444444444444444</v>
      </c>
      <c r="K26" s="77"/>
      <c r="L26" s="76">
        <f>+(M25/L25)</f>
        <v>0.47619047619047616</v>
      </c>
      <c r="M26" s="77"/>
      <c r="N26" s="76">
        <f>+(O25/N25)</f>
        <v>0.3333333333333333</v>
      </c>
      <c r="O26" s="77"/>
      <c r="P26" s="76">
        <f>+(Q25/P25)</f>
        <v>0.589041095890411</v>
      </c>
      <c r="Q26" s="77"/>
      <c r="R26" s="76">
        <f>+(S25/R25)</f>
        <v>0.48148148148148145</v>
      </c>
      <c r="S26" s="77"/>
      <c r="T26" s="76">
        <f>+(U25/T25)</f>
        <v>0.3055555555555556</v>
      </c>
      <c r="U26" s="77"/>
      <c r="V26" s="76">
        <f>+(W25/V25)</f>
        <v>0.3142857142857143</v>
      </c>
      <c r="W26" s="77"/>
      <c r="X26" s="76">
        <f>+(Y25/X25)</f>
        <v>0.4622166246851385</v>
      </c>
      <c r="Y26" s="77"/>
      <c r="Z26" s="2"/>
      <c r="AA26" s="98"/>
      <c r="AB26" s="30"/>
    </row>
    <row r="27" spans="1:28" ht="13.5" thickBot="1">
      <c r="A27" s="97"/>
      <c r="B27" s="2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98"/>
      <c r="AB27" s="30"/>
    </row>
    <row r="28" spans="1:28" ht="13.5" thickBot="1">
      <c r="A28" s="97"/>
      <c r="B28" s="28"/>
      <c r="C28" s="82" t="s">
        <v>3</v>
      </c>
      <c r="D28" s="85" t="s">
        <v>43</v>
      </c>
      <c r="E28" s="86"/>
      <c r="F28" s="79" t="s">
        <v>28</v>
      </c>
      <c r="G28" s="81"/>
      <c r="H28" s="81"/>
      <c r="I28" s="81"/>
      <c r="J28" s="81"/>
      <c r="K28" s="80"/>
      <c r="L28" s="79" t="s">
        <v>29</v>
      </c>
      <c r="M28" s="81"/>
      <c r="N28" s="81"/>
      <c r="O28" s="81"/>
      <c r="P28" s="81"/>
      <c r="Q28" s="81"/>
      <c r="R28" s="79" t="s">
        <v>44</v>
      </c>
      <c r="S28" s="81"/>
      <c r="T28" s="81"/>
      <c r="U28" s="81"/>
      <c r="V28" s="89" t="s">
        <v>27</v>
      </c>
      <c r="W28" s="90"/>
      <c r="X28" s="19"/>
      <c r="Y28" s="19"/>
      <c r="Z28" s="19"/>
      <c r="AA28" s="98"/>
      <c r="AB28" s="30"/>
    </row>
    <row r="29" spans="1:28" ht="13.5" thickBot="1">
      <c r="A29" s="97"/>
      <c r="B29" s="28"/>
      <c r="C29" s="83"/>
      <c r="D29" s="87"/>
      <c r="E29" s="88"/>
      <c r="F29" s="79" t="s">
        <v>30</v>
      </c>
      <c r="G29" s="80"/>
      <c r="H29" s="79" t="s">
        <v>31</v>
      </c>
      <c r="I29" s="80"/>
      <c r="J29" s="79" t="s">
        <v>32</v>
      </c>
      <c r="K29" s="80"/>
      <c r="L29" s="79" t="s">
        <v>33</v>
      </c>
      <c r="M29" s="80"/>
      <c r="N29" s="79" t="s">
        <v>34</v>
      </c>
      <c r="O29" s="80"/>
      <c r="P29" s="79" t="s">
        <v>35</v>
      </c>
      <c r="Q29" s="80"/>
      <c r="R29" s="79" t="s">
        <v>36</v>
      </c>
      <c r="S29" s="81"/>
      <c r="T29" s="79" t="s">
        <v>37</v>
      </c>
      <c r="U29" s="81"/>
      <c r="V29" s="91"/>
      <c r="W29" s="92"/>
      <c r="X29" s="19"/>
      <c r="Y29" s="19"/>
      <c r="Z29" s="19"/>
      <c r="AA29" s="98"/>
      <c r="AB29" s="30"/>
    </row>
    <row r="30" spans="1:28" ht="13.5" thickBot="1">
      <c r="A30" s="97"/>
      <c r="B30" s="28"/>
      <c r="C30" s="84"/>
      <c r="D30" s="38" t="s">
        <v>38</v>
      </c>
      <c r="E30" s="39" t="s">
        <v>39</v>
      </c>
      <c r="F30" s="34" t="s">
        <v>38</v>
      </c>
      <c r="G30" s="34" t="s">
        <v>39</v>
      </c>
      <c r="H30" s="34" t="s">
        <v>38</v>
      </c>
      <c r="I30" s="34" t="s">
        <v>39</v>
      </c>
      <c r="J30" s="34" t="s">
        <v>38</v>
      </c>
      <c r="K30" s="34" t="s">
        <v>39</v>
      </c>
      <c r="L30" s="34" t="s">
        <v>38</v>
      </c>
      <c r="M30" s="34" t="s">
        <v>39</v>
      </c>
      <c r="N30" s="34" t="s">
        <v>38</v>
      </c>
      <c r="O30" s="34" t="s">
        <v>39</v>
      </c>
      <c r="P30" s="34" t="s">
        <v>38</v>
      </c>
      <c r="Q30" s="34" t="s">
        <v>39</v>
      </c>
      <c r="R30" s="34" t="s">
        <v>38</v>
      </c>
      <c r="S30" s="73" t="s">
        <v>39</v>
      </c>
      <c r="T30" s="34" t="s">
        <v>38</v>
      </c>
      <c r="U30" s="34" t="s">
        <v>39</v>
      </c>
      <c r="V30" s="40" t="s">
        <v>38</v>
      </c>
      <c r="W30" s="40" t="s">
        <v>39</v>
      </c>
      <c r="X30" s="19"/>
      <c r="Y30" s="19"/>
      <c r="Z30" s="19"/>
      <c r="AA30" s="98"/>
      <c r="AB30" s="30"/>
    </row>
    <row r="31" spans="1:29" ht="15">
      <c r="A31" s="97"/>
      <c r="B31" s="28"/>
      <c r="C31" s="24" t="s">
        <v>14</v>
      </c>
      <c r="D31" s="12">
        <f aca="true" t="shared" si="2" ref="D31:E44">(X11)</f>
        <v>41</v>
      </c>
      <c r="E31" s="12">
        <f t="shared" si="2"/>
        <v>5</v>
      </c>
      <c r="F31" s="11">
        <v>5</v>
      </c>
      <c r="G31" s="11">
        <v>1</v>
      </c>
      <c r="H31" s="11">
        <v>3</v>
      </c>
      <c r="I31" s="11">
        <v>2</v>
      </c>
      <c r="J31" s="11">
        <v>1</v>
      </c>
      <c r="K31" s="11"/>
      <c r="L31" s="11">
        <v>2</v>
      </c>
      <c r="M31" s="11"/>
      <c r="N31" s="11">
        <v>12</v>
      </c>
      <c r="O31" s="11">
        <v>1</v>
      </c>
      <c r="P31" s="11">
        <v>2</v>
      </c>
      <c r="Q31" s="11"/>
      <c r="R31" s="11"/>
      <c r="S31" s="41"/>
      <c r="T31" s="11">
        <v>1</v>
      </c>
      <c r="U31" s="11"/>
      <c r="V31" s="42">
        <f aca="true" t="shared" si="3" ref="V31:W44">(D31+F31+H31+J31+L31+N31+P31+R31+T31)</f>
        <v>67</v>
      </c>
      <c r="W31" s="42">
        <f>(E31+G31+I31+K31+M31+O31+Q31+S31+U31)</f>
        <v>9</v>
      </c>
      <c r="X31" s="19"/>
      <c r="Y31" s="19"/>
      <c r="Z31" s="43"/>
      <c r="AA31" s="98"/>
      <c r="AB31" s="30"/>
      <c r="AC31" s="51">
        <f>(W31/V31)</f>
        <v>0.13432835820895522</v>
      </c>
    </row>
    <row r="32" spans="1:29" ht="15">
      <c r="A32" s="97"/>
      <c r="B32" s="28"/>
      <c r="C32" s="25" t="s">
        <v>15</v>
      </c>
      <c r="D32" s="12">
        <f t="shared" si="2"/>
        <v>24</v>
      </c>
      <c r="E32" s="12">
        <f t="shared" si="2"/>
        <v>17</v>
      </c>
      <c r="F32" s="13">
        <v>3</v>
      </c>
      <c r="G32" s="13">
        <v>3</v>
      </c>
      <c r="H32" s="13">
        <v>7</v>
      </c>
      <c r="I32" s="13">
        <v>6</v>
      </c>
      <c r="J32" s="13">
        <v>3</v>
      </c>
      <c r="K32" s="13">
        <v>1</v>
      </c>
      <c r="L32" s="13"/>
      <c r="M32" s="13"/>
      <c r="N32" s="13">
        <v>1</v>
      </c>
      <c r="O32" s="13"/>
      <c r="P32" s="13"/>
      <c r="Q32" s="13"/>
      <c r="R32" s="13"/>
      <c r="S32" s="20"/>
      <c r="T32" s="13">
        <v>2</v>
      </c>
      <c r="U32" s="13">
        <v>2</v>
      </c>
      <c r="V32" s="42">
        <f t="shared" si="3"/>
        <v>40</v>
      </c>
      <c r="W32" s="42">
        <f t="shared" si="3"/>
        <v>29</v>
      </c>
      <c r="X32" s="16"/>
      <c r="Y32" s="16"/>
      <c r="Z32" s="43"/>
      <c r="AA32" s="98"/>
      <c r="AB32" s="30"/>
      <c r="AC32" s="51">
        <f aca="true" t="shared" si="4" ref="AC32:AC44">(W32/V32)</f>
        <v>0.725</v>
      </c>
    </row>
    <row r="33" spans="1:29" ht="15">
      <c r="A33" s="97"/>
      <c r="B33" s="28"/>
      <c r="C33" s="25" t="s">
        <v>16</v>
      </c>
      <c r="D33" s="12">
        <f t="shared" si="2"/>
        <v>65</v>
      </c>
      <c r="E33" s="12">
        <f t="shared" si="2"/>
        <v>37</v>
      </c>
      <c r="F33" s="13">
        <v>16</v>
      </c>
      <c r="G33" s="13">
        <v>4</v>
      </c>
      <c r="H33" s="13">
        <v>14</v>
      </c>
      <c r="I33" s="13">
        <v>9</v>
      </c>
      <c r="J33" s="13">
        <v>5</v>
      </c>
      <c r="K33" s="13"/>
      <c r="L33" s="13">
        <v>3</v>
      </c>
      <c r="M33" s="13"/>
      <c r="N33" s="13">
        <v>4</v>
      </c>
      <c r="O33" s="13"/>
      <c r="P33" s="13"/>
      <c r="Q33" s="13"/>
      <c r="R33" s="13"/>
      <c r="S33" s="20"/>
      <c r="T33" s="13">
        <v>1</v>
      </c>
      <c r="U33" s="13"/>
      <c r="V33" s="52">
        <f t="shared" si="3"/>
        <v>108</v>
      </c>
      <c r="W33" s="42">
        <f t="shared" si="3"/>
        <v>50</v>
      </c>
      <c r="X33" s="16"/>
      <c r="Y33" s="16"/>
      <c r="Z33" s="43"/>
      <c r="AA33" s="98"/>
      <c r="AB33" s="30"/>
      <c r="AC33" s="51">
        <f t="shared" si="4"/>
        <v>0.46296296296296297</v>
      </c>
    </row>
    <row r="34" spans="1:29" ht="15">
      <c r="A34" s="97"/>
      <c r="B34" s="28"/>
      <c r="C34" s="25" t="s">
        <v>17</v>
      </c>
      <c r="D34" s="12">
        <f t="shared" si="2"/>
        <v>62</v>
      </c>
      <c r="E34" s="12">
        <f t="shared" si="2"/>
        <v>14</v>
      </c>
      <c r="F34" s="13">
        <v>8</v>
      </c>
      <c r="G34" s="13">
        <v>1</v>
      </c>
      <c r="H34" s="13">
        <v>9</v>
      </c>
      <c r="I34" s="13">
        <v>5</v>
      </c>
      <c r="J34" s="13">
        <v>1</v>
      </c>
      <c r="K34" s="13"/>
      <c r="L34" s="13">
        <v>2</v>
      </c>
      <c r="M34" s="13"/>
      <c r="N34" s="13">
        <v>10</v>
      </c>
      <c r="O34" s="13">
        <v>2</v>
      </c>
      <c r="P34" s="13"/>
      <c r="Q34" s="13"/>
      <c r="R34" s="13"/>
      <c r="S34" s="20"/>
      <c r="T34" s="13">
        <v>1</v>
      </c>
      <c r="U34" s="13">
        <v>1</v>
      </c>
      <c r="V34" s="52">
        <f t="shared" si="3"/>
        <v>93</v>
      </c>
      <c r="W34" s="42">
        <f t="shared" si="3"/>
        <v>23</v>
      </c>
      <c r="X34" s="16"/>
      <c r="Y34" s="16"/>
      <c r="Z34" s="43"/>
      <c r="AA34" s="98"/>
      <c r="AB34" s="30"/>
      <c r="AC34" s="51">
        <f t="shared" si="4"/>
        <v>0.24731182795698925</v>
      </c>
    </row>
    <row r="35" spans="1:30" ht="15">
      <c r="A35" s="97"/>
      <c r="B35" s="28"/>
      <c r="C35" s="25" t="s">
        <v>18</v>
      </c>
      <c r="D35" s="12">
        <f t="shared" si="2"/>
        <v>31</v>
      </c>
      <c r="E35" s="12">
        <f t="shared" si="2"/>
        <v>29</v>
      </c>
      <c r="F35" s="13">
        <v>5</v>
      </c>
      <c r="G35" s="13">
        <v>5</v>
      </c>
      <c r="H35" s="13">
        <v>8</v>
      </c>
      <c r="I35" s="13">
        <v>6</v>
      </c>
      <c r="J35" s="13"/>
      <c r="K35" s="13"/>
      <c r="L35" s="13">
        <v>2</v>
      </c>
      <c r="M35" s="13">
        <v>2</v>
      </c>
      <c r="N35" s="13">
        <v>3</v>
      </c>
      <c r="O35" s="13">
        <v>3</v>
      </c>
      <c r="P35" s="13"/>
      <c r="Q35" s="13"/>
      <c r="R35" s="13">
        <v>1</v>
      </c>
      <c r="S35" s="20">
        <v>1</v>
      </c>
      <c r="T35" s="13">
        <v>1</v>
      </c>
      <c r="U35" s="13">
        <v>1</v>
      </c>
      <c r="V35" s="42">
        <f t="shared" si="3"/>
        <v>51</v>
      </c>
      <c r="W35" s="42">
        <f t="shared" si="3"/>
        <v>47</v>
      </c>
      <c r="X35" s="19"/>
      <c r="Y35" s="19"/>
      <c r="Z35" s="43"/>
      <c r="AA35" s="98"/>
      <c r="AB35" s="30"/>
      <c r="AC35" s="51">
        <f t="shared" si="4"/>
        <v>0.9215686274509803</v>
      </c>
      <c r="AD35" s="29"/>
    </row>
    <row r="36" spans="1:30" ht="15">
      <c r="A36" s="97"/>
      <c r="B36" s="28"/>
      <c r="C36" s="27" t="s">
        <v>45</v>
      </c>
      <c r="D36" s="12">
        <f t="shared" si="2"/>
        <v>26</v>
      </c>
      <c r="E36" s="12">
        <f t="shared" si="2"/>
        <v>11</v>
      </c>
      <c r="F36" s="13">
        <v>2</v>
      </c>
      <c r="G36" s="13"/>
      <c r="H36" s="13">
        <v>5</v>
      </c>
      <c r="I36" s="13">
        <v>3</v>
      </c>
      <c r="J36" s="13">
        <v>3</v>
      </c>
      <c r="K36" s="13">
        <v>1</v>
      </c>
      <c r="L36" s="13">
        <v>1</v>
      </c>
      <c r="M36" s="13"/>
      <c r="N36" s="13"/>
      <c r="O36" s="13"/>
      <c r="P36" s="13"/>
      <c r="Q36" s="13"/>
      <c r="R36" s="13"/>
      <c r="S36" s="20"/>
      <c r="T36" s="13">
        <v>2</v>
      </c>
      <c r="U36" s="13"/>
      <c r="V36" s="42">
        <f t="shared" si="3"/>
        <v>39</v>
      </c>
      <c r="W36" s="42">
        <f t="shared" si="3"/>
        <v>15</v>
      </c>
      <c r="X36" s="19"/>
      <c r="Y36" s="19"/>
      <c r="Z36" s="43"/>
      <c r="AA36" s="98"/>
      <c r="AB36" s="30"/>
      <c r="AC36" s="51">
        <f t="shared" si="4"/>
        <v>0.38461538461538464</v>
      </c>
      <c r="AD36" s="29"/>
    </row>
    <row r="37" spans="1:30" ht="15">
      <c r="A37" s="97"/>
      <c r="B37" s="28"/>
      <c r="C37" s="25" t="s">
        <v>19</v>
      </c>
      <c r="D37" s="12">
        <f t="shared" si="2"/>
        <v>172</v>
      </c>
      <c r="E37" s="12">
        <f t="shared" si="2"/>
        <v>168</v>
      </c>
      <c r="F37" s="13">
        <v>33</v>
      </c>
      <c r="G37" s="13">
        <v>32</v>
      </c>
      <c r="H37" s="13">
        <v>30</v>
      </c>
      <c r="I37" s="13">
        <v>27</v>
      </c>
      <c r="J37" s="13">
        <v>8</v>
      </c>
      <c r="K37" s="13">
        <v>8</v>
      </c>
      <c r="L37" s="13">
        <v>6</v>
      </c>
      <c r="M37" s="13">
        <v>6</v>
      </c>
      <c r="N37" s="13">
        <v>24</v>
      </c>
      <c r="O37" s="13">
        <v>23</v>
      </c>
      <c r="P37" s="13">
        <v>3</v>
      </c>
      <c r="Q37" s="13">
        <v>3</v>
      </c>
      <c r="R37" s="13">
        <v>1</v>
      </c>
      <c r="S37" s="20">
        <v>1</v>
      </c>
      <c r="T37" s="13">
        <v>5</v>
      </c>
      <c r="U37" s="13">
        <v>5</v>
      </c>
      <c r="V37" s="42">
        <f t="shared" si="3"/>
        <v>282</v>
      </c>
      <c r="W37" s="53">
        <f t="shared" si="3"/>
        <v>273</v>
      </c>
      <c r="X37" s="19"/>
      <c r="Y37" s="19"/>
      <c r="Z37" s="43"/>
      <c r="AA37" s="98"/>
      <c r="AB37" s="30"/>
      <c r="AC37" s="51">
        <f t="shared" si="4"/>
        <v>0.9680851063829787</v>
      </c>
      <c r="AD37" s="31"/>
    </row>
    <row r="38" spans="1:29" ht="15">
      <c r="A38" s="97"/>
      <c r="B38" s="28"/>
      <c r="C38" s="25" t="s">
        <v>20</v>
      </c>
      <c r="D38" s="12">
        <f t="shared" si="2"/>
        <v>87</v>
      </c>
      <c r="E38" s="12">
        <f t="shared" si="2"/>
        <v>37</v>
      </c>
      <c r="F38" s="13">
        <v>4</v>
      </c>
      <c r="G38" s="13">
        <v>2</v>
      </c>
      <c r="H38" s="13">
        <v>18</v>
      </c>
      <c r="I38" s="13">
        <v>3</v>
      </c>
      <c r="J38" s="13">
        <v>6</v>
      </c>
      <c r="K38" s="13">
        <v>2</v>
      </c>
      <c r="L38" s="13">
        <v>1</v>
      </c>
      <c r="M38" s="13"/>
      <c r="N38" s="13">
        <v>2</v>
      </c>
      <c r="O38" s="13">
        <v>2</v>
      </c>
      <c r="P38" s="13">
        <v>2</v>
      </c>
      <c r="Q38" s="13">
        <v>1</v>
      </c>
      <c r="R38" s="13"/>
      <c r="S38" s="20"/>
      <c r="T38" s="13">
        <v>4</v>
      </c>
      <c r="U38" s="13"/>
      <c r="V38" s="42">
        <f t="shared" si="3"/>
        <v>124</v>
      </c>
      <c r="W38" s="42">
        <f t="shared" si="3"/>
        <v>47</v>
      </c>
      <c r="X38" s="19"/>
      <c r="Y38" s="19"/>
      <c r="Z38" s="43"/>
      <c r="AA38" s="98"/>
      <c r="AB38" s="30"/>
      <c r="AC38" s="51">
        <f t="shared" si="4"/>
        <v>0.3790322580645161</v>
      </c>
    </row>
    <row r="39" spans="1:29" ht="15">
      <c r="A39" s="97"/>
      <c r="B39" s="28"/>
      <c r="C39" s="25" t="s">
        <v>21</v>
      </c>
      <c r="D39" s="12">
        <f t="shared" si="2"/>
        <v>21</v>
      </c>
      <c r="E39" s="12">
        <f t="shared" si="2"/>
        <v>16</v>
      </c>
      <c r="F39" s="13">
        <v>6</v>
      </c>
      <c r="G39" s="13">
        <v>1</v>
      </c>
      <c r="H39" s="13">
        <v>7</v>
      </c>
      <c r="I39" s="13">
        <v>2</v>
      </c>
      <c r="J39" s="13"/>
      <c r="K39" s="13"/>
      <c r="L39" s="13">
        <v>1</v>
      </c>
      <c r="M39" s="13"/>
      <c r="N39" s="13"/>
      <c r="O39" s="13"/>
      <c r="P39" s="13"/>
      <c r="Q39" s="13"/>
      <c r="R39" s="13"/>
      <c r="S39" s="20"/>
      <c r="T39" s="13">
        <v>1</v>
      </c>
      <c r="U39" s="13">
        <v>1</v>
      </c>
      <c r="V39" s="42">
        <f t="shared" si="3"/>
        <v>36</v>
      </c>
      <c r="W39" s="42">
        <f>(E39+G39+I39+K39+M39+O39+Q39+S39+U39)</f>
        <v>20</v>
      </c>
      <c r="X39" s="17"/>
      <c r="Y39" s="17"/>
      <c r="Z39" s="43"/>
      <c r="AA39" s="98"/>
      <c r="AB39" s="30"/>
      <c r="AC39" s="51">
        <f t="shared" si="4"/>
        <v>0.5555555555555556</v>
      </c>
    </row>
    <row r="40" spans="1:29" ht="15">
      <c r="A40" s="97"/>
      <c r="B40" s="28"/>
      <c r="C40" s="25" t="s">
        <v>22</v>
      </c>
      <c r="D40" s="12">
        <f t="shared" si="2"/>
        <v>67</v>
      </c>
      <c r="E40" s="12">
        <f t="shared" si="2"/>
        <v>14</v>
      </c>
      <c r="F40" s="13">
        <v>11</v>
      </c>
      <c r="G40" s="13">
        <v>1</v>
      </c>
      <c r="H40" s="13">
        <v>11</v>
      </c>
      <c r="I40" s="13">
        <v>2</v>
      </c>
      <c r="J40" s="13">
        <v>5</v>
      </c>
      <c r="K40" s="13"/>
      <c r="L40" s="13">
        <v>1</v>
      </c>
      <c r="M40" s="13"/>
      <c r="N40" s="13">
        <v>3</v>
      </c>
      <c r="O40" s="13">
        <v>1</v>
      </c>
      <c r="P40" s="13">
        <v>1</v>
      </c>
      <c r="Q40" s="13"/>
      <c r="R40" s="13"/>
      <c r="S40" s="20"/>
      <c r="T40" s="13">
        <v>1</v>
      </c>
      <c r="U40" s="13"/>
      <c r="V40" s="42">
        <f t="shared" si="3"/>
        <v>100</v>
      </c>
      <c r="W40" s="42">
        <f t="shared" si="3"/>
        <v>18</v>
      </c>
      <c r="X40" s="17"/>
      <c r="Y40" s="17"/>
      <c r="Z40" s="43"/>
      <c r="AA40" s="98"/>
      <c r="AB40" s="30"/>
      <c r="AC40" s="51">
        <f t="shared" si="4"/>
        <v>0.18</v>
      </c>
    </row>
    <row r="41" spans="1:29" ht="15">
      <c r="A41" s="97"/>
      <c r="B41" s="28"/>
      <c r="C41" s="25" t="s">
        <v>23</v>
      </c>
      <c r="D41" s="12">
        <f t="shared" si="2"/>
        <v>39</v>
      </c>
      <c r="E41" s="12">
        <f t="shared" si="2"/>
        <v>4</v>
      </c>
      <c r="F41" s="13"/>
      <c r="G41" s="13"/>
      <c r="H41" s="13">
        <v>3</v>
      </c>
      <c r="I41" s="13"/>
      <c r="J41" s="13">
        <v>2</v>
      </c>
      <c r="K41" s="13">
        <v>1</v>
      </c>
      <c r="L41" s="13"/>
      <c r="M41" s="13"/>
      <c r="N41" s="13">
        <v>1</v>
      </c>
      <c r="O41" s="13"/>
      <c r="P41" s="13"/>
      <c r="Q41" s="13"/>
      <c r="R41" s="13"/>
      <c r="S41" s="20"/>
      <c r="T41" s="13"/>
      <c r="U41" s="13"/>
      <c r="V41" s="42">
        <f t="shared" si="3"/>
        <v>45</v>
      </c>
      <c r="W41" s="42">
        <f t="shared" si="3"/>
        <v>5</v>
      </c>
      <c r="X41" s="18"/>
      <c r="Y41" s="18"/>
      <c r="Z41" s="43"/>
      <c r="AA41" s="98"/>
      <c r="AB41" s="30"/>
      <c r="AC41" s="51">
        <f t="shared" si="4"/>
        <v>0.1111111111111111</v>
      </c>
    </row>
    <row r="42" spans="1:29" ht="15">
      <c r="A42" s="97"/>
      <c r="B42" s="28"/>
      <c r="C42" s="25" t="s">
        <v>24</v>
      </c>
      <c r="D42" s="12">
        <f t="shared" si="2"/>
        <v>11</v>
      </c>
      <c r="E42" s="12">
        <f t="shared" si="2"/>
        <v>0</v>
      </c>
      <c r="F42" s="13"/>
      <c r="G42" s="13"/>
      <c r="H42" s="13">
        <v>5</v>
      </c>
      <c r="I42" s="13"/>
      <c r="J42" s="13">
        <v>1</v>
      </c>
      <c r="K42" s="13">
        <v>1</v>
      </c>
      <c r="L42" s="13"/>
      <c r="M42" s="13"/>
      <c r="N42" s="13"/>
      <c r="O42" s="13"/>
      <c r="P42" s="13"/>
      <c r="Q42" s="13"/>
      <c r="R42" s="13"/>
      <c r="S42" s="20"/>
      <c r="T42" s="13"/>
      <c r="U42" s="13"/>
      <c r="V42" s="42">
        <f t="shared" si="3"/>
        <v>17</v>
      </c>
      <c r="W42" s="42">
        <f t="shared" si="3"/>
        <v>1</v>
      </c>
      <c r="X42" s="19"/>
      <c r="Y42" s="19"/>
      <c r="Z42" s="43"/>
      <c r="AA42" s="98"/>
      <c r="AB42" s="30"/>
      <c r="AC42" s="51">
        <f t="shared" si="4"/>
        <v>0.058823529411764705</v>
      </c>
    </row>
    <row r="43" spans="1:29" ht="15">
      <c r="A43" s="97"/>
      <c r="B43" s="28"/>
      <c r="C43" s="25" t="s">
        <v>25</v>
      </c>
      <c r="D43" s="12">
        <f t="shared" si="2"/>
        <v>132</v>
      </c>
      <c r="E43" s="12">
        <f t="shared" si="2"/>
        <v>11</v>
      </c>
      <c r="F43" s="13">
        <v>12</v>
      </c>
      <c r="G43" s="13">
        <v>1</v>
      </c>
      <c r="H43" s="13">
        <v>7</v>
      </c>
      <c r="I43" s="13">
        <v>2</v>
      </c>
      <c r="J43" s="13">
        <v>8</v>
      </c>
      <c r="K43" s="13">
        <v>2</v>
      </c>
      <c r="L43" s="13">
        <v>9</v>
      </c>
      <c r="M43" s="13">
        <v>2</v>
      </c>
      <c r="N43" s="13">
        <v>9</v>
      </c>
      <c r="O43" s="13">
        <v>1</v>
      </c>
      <c r="P43" s="13">
        <v>5</v>
      </c>
      <c r="Q43" s="13">
        <v>2</v>
      </c>
      <c r="R43" s="13"/>
      <c r="S43" s="20"/>
      <c r="T43" s="13">
        <v>3</v>
      </c>
      <c r="U43" s="13"/>
      <c r="V43" s="42">
        <f t="shared" si="3"/>
        <v>185</v>
      </c>
      <c r="W43" s="42">
        <f t="shared" si="3"/>
        <v>21</v>
      </c>
      <c r="X43" s="19"/>
      <c r="Y43" s="19"/>
      <c r="Z43" s="43"/>
      <c r="AA43" s="98"/>
      <c r="AB43" s="30"/>
      <c r="AC43" s="51">
        <f t="shared" si="4"/>
        <v>0.11351351351351352</v>
      </c>
    </row>
    <row r="44" spans="1:29" ht="15.75" thickBot="1">
      <c r="A44" s="97"/>
      <c r="B44" s="28"/>
      <c r="C44" s="26" t="s">
        <v>26</v>
      </c>
      <c r="D44" s="12">
        <f t="shared" si="2"/>
        <v>16</v>
      </c>
      <c r="E44" s="12">
        <f t="shared" si="2"/>
        <v>4</v>
      </c>
      <c r="F44" s="15"/>
      <c r="G44" s="15"/>
      <c r="H44" s="13">
        <v>2</v>
      </c>
      <c r="I44" s="13"/>
      <c r="J44" s="15">
        <v>2</v>
      </c>
      <c r="K44" s="15">
        <v>1</v>
      </c>
      <c r="L44" s="15"/>
      <c r="M44" s="15"/>
      <c r="N44" s="15">
        <v>1</v>
      </c>
      <c r="O44" s="15">
        <v>1</v>
      </c>
      <c r="P44" s="15"/>
      <c r="Q44" s="15"/>
      <c r="R44" s="15"/>
      <c r="S44" s="21"/>
      <c r="T44" s="15"/>
      <c r="U44" s="15"/>
      <c r="V44" s="42">
        <f t="shared" si="3"/>
        <v>21</v>
      </c>
      <c r="W44" s="42">
        <f t="shared" si="3"/>
        <v>6</v>
      </c>
      <c r="X44" s="19"/>
      <c r="Y44" s="19"/>
      <c r="Z44" s="43"/>
      <c r="AA44" s="98"/>
      <c r="AB44" s="30"/>
      <c r="AC44" s="51">
        <f t="shared" si="4"/>
        <v>0.2857142857142857</v>
      </c>
    </row>
    <row r="45" spans="1:29" ht="15.75" thickBot="1">
      <c r="A45" s="97"/>
      <c r="B45" s="28"/>
      <c r="C45" s="35" t="s">
        <v>27</v>
      </c>
      <c r="D45" s="72">
        <f>+(D25+F25+H25+J25+L25+N25+P25+R25+T25+V25)</f>
        <v>794</v>
      </c>
      <c r="E45" s="36">
        <f>+(E25+G25+I25+K25+M25+O25+Q25+S25+U25+W25)</f>
        <v>367</v>
      </c>
      <c r="F45" s="72">
        <f>SUM(F31:F44)</f>
        <v>105</v>
      </c>
      <c r="G45" s="72">
        <f aca="true" t="shared" si="5" ref="G45:Q45">SUM(G31:G44)</f>
        <v>51</v>
      </c>
      <c r="H45" s="72">
        <f t="shared" si="5"/>
        <v>129</v>
      </c>
      <c r="I45" s="72">
        <f t="shared" si="5"/>
        <v>67</v>
      </c>
      <c r="J45" s="72">
        <f t="shared" si="5"/>
        <v>45</v>
      </c>
      <c r="K45" s="72">
        <f t="shared" si="5"/>
        <v>17</v>
      </c>
      <c r="L45" s="72">
        <f t="shared" si="5"/>
        <v>28</v>
      </c>
      <c r="M45" s="72">
        <f t="shared" si="5"/>
        <v>10</v>
      </c>
      <c r="N45" s="72">
        <f t="shared" si="5"/>
        <v>70</v>
      </c>
      <c r="O45" s="72">
        <f t="shared" si="5"/>
        <v>34</v>
      </c>
      <c r="P45" s="72">
        <f t="shared" si="5"/>
        <v>13</v>
      </c>
      <c r="Q45" s="72">
        <f t="shared" si="5"/>
        <v>6</v>
      </c>
      <c r="R45" s="72">
        <f>SUM(R31:R44)</f>
        <v>2</v>
      </c>
      <c r="S45" s="72">
        <f>SUM(S31:S44)</f>
        <v>2</v>
      </c>
      <c r="T45" s="72">
        <f>SUM(T31:T44)</f>
        <v>22</v>
      </c>
      <c r="U45" s="44">
        <f>SUM(U31:U44)</f>
        <v>10</v>
      </c>
      <c r="V45" s="72">
        <f>+(D25+F25+H25+J25+L25+N25+P25+R25+T25+V25+F45+H45+J45+L45+N45+P45+R45+T45)</f>
        <v>1208</v>
      </c>
      <c r="W45" s="36">
        <f>+(E25+G25+I25+K25+M25+O25+Q25+S25+U25+W25+G45+I45+K45+M45+O45+Q45+S45+U45)</f>
        <v>564</v>
      </c>
      <c r="X45" s="17"/>
      <c r="Y45" s="17"/>
      <c r="Z45" s="17"/>
      <c r="AA45" s="98"/>
      <c r="AB45" s="30"/>
      <c r="AC45" s="47"/>
    </row>
    <row r="46" spans="1:28" ht="15.75" thickBot="1">
      <c r="A46" s="97"/>
      <c r="B46" s="28"/>
      <c r="C46" s="37" t="s">
        <v>40</v>
      </c>
      <c r="D46" s="76">
        <f>+(E45/D45)</f>
        <v>0.4622166246851385</v>
      </c>
      <c r="E46" s="77"/>
      <c r="F46" s="76">
        <f>+(G45/F45)</f>
        <v>0.4857142857142857</v>
      </c>
      <c r="G46" s="77"/>
      <c r="H46" s="76">
        <f>+(I45/H45)</f>
        <v>0.5193798449612403</v>
      </c>
      <c r="I46" s="77"/>
      <c r="J46" s="76">
        <f>+(K45/J45)</f>
        <v>0.37777777777777777</v>
      </c>
      <c r="K46" s="77"/>
      <c r="L46" s="76">
        <f>+(M45/L45)</f>
        <v>0.35714285714285715</v>
      </c>
      <c r="M46" s="77"/>
      <c r="N46" s="76">
        <f>+(O45/N45)</f>
        <v>0.4857142857142857</v>
      </c>
      <c r="O46" s="77"/>
      <c r="P46" s="76">
        <f>+(Q45/P45)</f>
        <v>0.46153846153846156</v>
      </c>
      <c r="Q46" s="77"/>
      <c r="R46" s="76">
        <f>+(S45/R45)</f>
        <v>1</v>
      </c>
      <c r="S46" s="77"/>
      <c r="T46" s="76">
        <f>+(U45/T45)</f>
        <v>0.45454545454545453</v>
      </c>
      <c r="U46" s="77"/>
      <c r="V46" s="76">
        <f>+(W45/V45)</f>
        <v>0.46688741721854304</v>
      </c>
      <c r="W46" s="77"/>
      <c r="X46" s="17"/>
      <c r="Y46" s="17"/>
      <c r="Z46" s="17"/>
      <c r="AA46" s="98"/>
      <c r="AB46" s="30"/>
    </row>
    <row r="47" spans="1:28" ht="12.75">
      <c r="A47" s="97"/>
      <c r="B47" s="2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"/>
      <c r="U47" s="3"/>
      <c r="V47" s="3"/>
      <c r="W47" s="2"/>
      <c r="X47" s="17"/>
      <c r="Y47" s="17"/>
      <c r="Z47" s="17"/>
      <c r="AA47" s="98"/>
      <c r="AB47" s="30"/>
    </row>
    <row r="48" spans="1:28" ht="12.75">
      <c r="A48" s="78"/>
      <c r="C48" s="2" t="s">
        <v>41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"/>
      <c r="U48" s="3"/>
      <c r="V48" s="3"/>
      <c r="W48" s="2"/>
      <c r="X48" s="2"/>
      <c r="Y48" s="2"/>
      <c r="Z48" s="2"/>
      <c r="AA48" s="2"/>
      <c r="AB48" s="2"/>
    </row>
    <row r="49" spans="1:28" ht="12.75">
      <c r="A49" s="7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3"/>
      <c r="U49" s="3"/>
      <c r="V49" s="3"/>
      <c r="W49" s="3"/>
      <c r="X49" s="2"/>
      <c r="Y49" s="2"/>
      <c r="Z49" s="2"/>
      <c r="AA49" s="2"/>
      <c r="AB49" s="2"/>
    </row>
    <row r="50" ht="12.75">
      <c r="A50" s="78"/>
    </row>
    <row r="51" ht="12.75">
      <c r="A51" s="78"/>
    </row>
    <row r="52" ht="12.75">
      <c r="A52" s="78"/>
    </row>
    <row r="53" ht="12.75">
      <c r="A53" s="78"/>
    </row>
    <row r="54" ht="12.75">
      <c r="A54" s="78"/>
    </row>
    <row r="55" ht="12.75">
      <c r="A55" s="78"/>
    </row>
    <row r="56" ht="12.75">
      <c r="A56" s="78"/>
    </row>
    <row r="57" ht="12.75">
      <c r="A57" s="78"/>
    </row>
    <row r="58" ht="12.75">
      <c r="A58" s="78"/>
    </row>
    <row r="59" ht="12.75">
      <c r="A59" s="78"/>
    </row>
    <row r="60" ht="12.75">
      <c r="A60" s="78"/>
    </row>
    <row r="61" ht="12.75">
      <c r="A61" s="78"/>
    </row>
    <row r="62" ht="12.75">
      <c r="A62" s="78"/>
    </row>
    <row r="63" ht="12.75">
      <c r="A63" s="78"/>
    </row>
    <row r="64" ht="12.75">
      <c r="A64" s="78"/>
    </row>
    <row r="65" ht="12.75">
      <c r="A65" s="78"/>
    </row>
    <row r="66" ht="12.75">
      <c r="A66" s="78"/>
    </row>
    <row r="67" ht="12.75">
      <c r="A67" s="78"/>
    </row>
    <row r="68" ht="12.75">
      <c r="A68" s="78"/>
    </row>
    <row r="69" ht="12.75">
      <c r="A69" s="78"/>
    </row>
    <row r="70" ht="12.75">
      <c r="A70" s="78"/>
    </row>
    <row r="71" ht="12.75">
      <c r="A71" s="78"/>
    </row>
    <row r="72" ht="12.75">
      <c r="A72" s="78"/>
    </row>
    <row r="73" ht="12.75">
      <c r="A73" s="78"/>
    </row>
    <row r="74" ht="12.75">
      <c r="A74" s="78"/>
    </row>
    <row r="75" ht="12.75">
      <c r="A75" s="78"/>
    </row>
    <row r="76" ht="12.75">
      <c r="A76" s="78"/>
    </row>
    <row r="77" ht="12.75">
      <c r="A77" s="78"/>
    </row>
    <row r="78" ht="12.75">
      <c r="A78" s="78"/>
    </row>
    <row r="79" ht="12.75">
      <c r="A79" s="78"/>
    </row>
    <row r="80" ht="12.75">
      <c r="A80" s="78"/>
    </row>
    <row r="81" ht="12.75">
      <c r="A81" s="78"/>
    </row>
    <row r="82" ht="12.75">
      <c r="A82" s="78"/>
    </row>
    <row r="83" ht="12.75">
      <c r="A83" s="78"/>
    </row>
    <row r="84" ht="12.75">
      <c r="A84" s="78"/>
    </row>
    <row r="85" ht="12.75">
      <c r="A85" s="78"/>
    </row>
    <row r="86" ht="12.75">
      <c r="A86" s="78"/>
    </row>
    <row r="87" ht="12.75">
      <c r="A87" s="78"/>
    </row>
    <row r="88" ht="12.75">
      <c r="A88" s="78"/>
    </row>
    <row r="89" ht="12.75">
      <c r="A89" s="78"/>
    </row>
    <row r="90" ht="12.75">
      <c r="A90" s="78"/>
    </row>
    <row r="91" ht="12.75">
      <c r="A91" s="78"/>
    </row>
    <row r="92" ht="12.75">
      <c r="A92" s="78"/>
    </row>
    <row r="93" ht="12.75">
      <c r="A93" s="78"/>
    </row>
  </sheetData>
  <sheetProtection/>
  <mergeCells count="54">
    <mergeCell ref="V46:W46"/>
    <mergeCell ref="A48:A93"/>
    <mergeCell ref="T29:U29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H29:I29"/>
    <mergeCell ref="J29:K29"/>
    <mergeCell ref="L29:M29"/>
    <mergeCell ref="N29:O29"/>
    <mergeCell ref="P29:Q29"/>
    <mergeCell ref="R29:S29"/>
    <mergeCell ref="T26:U26"/>
    <mergeCell ref="V26:W26"/>
    <mergeCell ref="X26:Y26"/>
    <mergeCell ref="C28:C30"/>
    <mergeCell ref="D28:E29"/>
    <mergeCell ref="F28:K28"/>
    <mergeCell ref="L28:Q28"/>
    <mergeCell ref="R28:U28"/>
    <mergeCell ref="V28:W29"/>
    <mergeCell ref="F29:G29"/>
    <mergeCell ref="T9:U9"/>
    <mergeCell ref="V9:W9"/>
    <mergeCell ref="D26:E26"/>
    <mergeCell ref="F26:G26"/>
    <mergeCell ref="H26:I26"/>
    <mergeCell ref="J26:K26"/>
    <mergeCell ref="L26:M26"/>
    <mergeCell ref="N26:O26"/>
    <mergeCell ref="P26:Q26"/>
    <mergeCell ref="R26:S26"/>
    <mergeCell ref="H9:I9"/>
    <mergeCell ref="J9:K9"/>
    <mergeCell ref="L9:M9"/>
    <mergeCell ref="N9:O9"/>
    <mergeCell ref="P9:Q9"/>
    <mergeCell ref="R9:S9"/>
    <mergeCell ref="A1:A47"/>
    <mergeCell ref="AA1:AA47"/>
    <mergeCell ref="C6:Y6"/>
    <mergeCell ref="C8:C10"/>
    <mergeCell ref="D8:I8"/>
    <mergeCell ref="J8:O8"/>
    <mergeCell ref="P8:W8"/>
    <mergeCell ref="X8:Y9"/>
    <mergeCell ref="D9:E9"/>
    <mergeCell ref="F9:G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U49"/>
  <sheetViews>
    <sheetView tabSelected="1" zoomScale="80" zoomScaleNormal="80" zoomScalePageLayoutView="0" workbookViewId="0" topLeftCell="A1">
      <selection activeCell="T8" sqref="T8:T21"/>
    </sheetView>
  </sheetViews>
  <sheetFormatPr defaultColWidth="11.421875" defaultRowHeight="12.75"/>
  <cols>
    <col min="1" max="1" width="2.00390625" style="0" customWidth="1"/>
    <col min="2" max="2" width="6.7109375" style="0" customWidth="1"/>
    <col min="3" max="3" width="9.00390625" style="0" customWidth="1"/>
    <col min="16" max="16" width="15.140625" style="0" customWidth="1"/>
    <col min="17" max="17" width="7.421875" style="29" customWidth="1"/>
    <col min="19" max="19" width="16.28125" style="0" customWidth="1"/>
  </cols>
  <sheetData>
    <row r="1" spans="2:17" ht="12.75" customHeight="1">
      <c r="B1" s="98" t="s">
        <v>55</v>
      </c>
      <c r="Q1" s="106" t="s">
        <v>52</v>
      </c>
    </row>
    <row r="2" spans="2:17" ht="12.75">
      <c r="B2" s="98"/>
      <c r="Q2" s="107"/>
    </row>
    <row r="3" spans="2:17" ht="12.75">
      <c r="B3" s="98"/>
      <c r="Q3" s="107"/>
    </row>
    <row r="4" spans="2:17" ht="15.75">
      <c r="B4" s="98"/>
      <c r="D4" s="46"/>
      <c r="Q4" s="107"/>
    </row>
    <row r="5" spans="2:17" ht="23.25" customHeight="1">
      <c r="B5" s="98"/>
      <c r="C5" s="46"/>
      <c r="D5" s="99" t="s">
        <v>66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Q5" s="107"/>
    </row>
    <row r="6" spans="2:17" ht="13.5" thickBot="1">
      <c r="B6" s="98"/>
      <c r="Q6" s="107"/>
    </row>
    <row r="7" spans="2:21" ht="14.25">
      <c r="B7" s="98"/>
      <c r="G7" s="45"/>
      <c r="Q7" s="107"/>
      <c r="S7" s="4"/>
      <c r="T7" s="9" t="s">
        <v>53</v>
      </c>
      <c r="U7" s="1"/>
    </row>
    <row r="8" spans="2:20" ht="15">
      <c r="B8" s="98"/>
      <c r="Q8" s="107"/>
      <c r="S8" s="5" t="s">
        <v>14</v>
      </c>
      <c r="T8" s="42">
        <v>67</v>
      </c>
    </row>
    <row r="9" spans="2:20" ht="15">
      <c r="B9" s="98"/>
      <c r="Q9" s="107"/>
      <c r="S9" s="6" t="s">
        <v>15</v>
      </c>
      <c r="T9" s="42">
        <v>40</v>
      </c>
    </row>
    <row r="10" spans="2:20" ht="15">
      <c r="B10" s="98"/>
      <c r="Q10" s="107"/>
      <c r="S10" s="6" t="s">
        <v>16</v>
      </c>
      <c r="T10" s="52">
        <v>108</v>
      </c>
    </row>
    <row r="11" spans="2:20" ht="15">
      <c r="B11" s="98"/>
      <c r="Q11" s="107"/>
      <c r="S11" s="6" t="s">
        <v>17</v>
      </c>
      <c r="T11" s="52">
        <v>93</v>
      </c>
    </row>
    <row r="12" spans="2:20" ht="15">
      <c r="B12" s="98"/>
      <c r="Q12" s="107"/>
      <c r="S12" s="6" t="s">
        <v>47</v>
      </c>
      <c r="T12" s="42">
        <v>51</v>
      </c>
    </row>
    <row r="13" spans="2:20" ht="15">
      <c r="B13" s="98"/>
      <c r="Q13" s="107"/>
      <c r="S13" s="7" t="s">
        <v>45</v>
      </c>
      <c r="T13" s="42">
        <v>39</v>
      </c>
    </row>
    <row r="14" spans="2:20" ht="15">
      <c r="B14" s="98"/>
      <c r="Q14" s="107"/>
      <c r="S14" s="6" t="s">
        <v>46</v>
      </c>
      <c r="T14" s="42">
        <v>282</v>
      </c>
    </row>
    <row r="15" spans="2:20" ht="15">
      <c r="B15" s="98"/>
      <c r="Q15" s="107"/>
      <c r="S15" s="6" t="s">
        <v>20</v>
      </c>
      <c r="T15" s="42">
        <v>124</v>
      </c>
    </row>
    <row r="16" spans="2:20" ht="15">
      <c r="B16" s="98"/>
      <c r="Q16" s="107"/>
      <c r="S16" s="6" t="s">
        <v>21</v>
      </c>
      <c r="T16" s="42">
        <v>36</v>
      </c>
    </row>
    <row r="17" spans="2:20" ht="15">
      <c r="B17" s="98"/>
      <c r="Q17" s="107"/>
      <c r="S17" s="6" t="s">
        <v>48</v>
      </c>
      <c r="T17" s="42">
        <v>100</v>
      </c>
    </row>
    <row r="18" spans="2:20" ht="15">
      <c r="B18" s="98"/>
      <c r="Q18" s="107"/>
      <c r="S18" s="6" t="s">
        <v>23</v>
      </c>
      <c r="T18" s="42">
        <v>45</v>
      </c>
    </row>
    <row r="19" spans="2:20" ht="15">
      <c r="B19" s="98"/>
      <c r="Q19" s="107"/>
      <c r="S19" s="6" t="s">
        <v>49</v>
      </c>
      <c r="T19" s="42">
        <v>17</v>
      </c>
    </row>
    <row r="20" spans="2:20" ht="15">
      <c r="B20" s="98"/>
      <c r="Q20" s="107"/>
      <c r="S20" s="6" t="s">
        <v>25</v>
      </c>
      <c r="T20" s="42">
        <v>185</v>
      </c>
    </row>
    <row r="21" spans="2:20" ht="15">
      <c r="B21" s="98"/>
      <c r="Q21" s="107"/>
      <c r="S21" s="8" t="s">
        <v>50</v>
      </c>
      <c r="T21" s="42">
        <v>21</v>
      </c>
    </row>
    <row r="22" spans="2:21" ht="12.75">
      <c r="B22" s="98"/>
      <c r="Q22" s="107"/>
      <c r="S22" s="4"/>
      <c r="T22" s="10">
        <f>SUM(T8:T21)</f>
        <v>1208</v>
      </c>
      <c r="U22" s="10"/>
    </row>
    <row r="23" spans="2:17" ht="12.75">
      <c r="B23" s="98"/>
      <c r="Q23" s="107"/>
    </row>
    <row r="24" spans="2:17" ht="12.75">
      <c r="B24" s="98"/>
      <c r="Q24" s="107"/>
    </row>
    <row r="25" spans="2:17" ht="12.75">
      <c r="B25" s="98"/>
      <c r="Q25" s="107"/>
    </row>
    <row r="26" spans="2:17" ht="12.75">
      <c r="B26" s="98"/>
      <c r="Q26" s="107"/>
    </row>
    <row r="27" spans="2:17" ht="12.75">
      <c r="B27" s="98"/>
      <c r="Q27" s="107"/>
    </row>
    <row r="28" spans="2:17" ht="12.75">
      <c r="B28" s="98"/>
      <c r="Q28" s="107"/>
    </row>
    <row r="29" spans="2:17" ht="12.75">
      <c r="B29" s="98"/>
      <c r="Q29" s="107"/>
    </row>
    <row r="30" spans="2:17" ht="12.75">
      <c r="B30" s="98"/>
      <c r="Q30" s="107"/>
    </row>
    <row r="31" spans="2:17" ht="12.75">
      <c r="B31" s="98"/>
      <c r="Q31" s="107"/>
    </row>
    <row r="32" spans="2:17" ht="12.75">
      <c r="B32" s="98"/>
      <c r="Q32" s="107"/>
    </row>
    <row r="33" spans="2:17" ht="12.75">
      <c r="B33" s="98"/>
      <c r="Q33" s="107"/>
    </row>
    <row r="34" spans="2:17" ht="12.75">
      <c r="B34" s="98"/>
      <c r="Q34" s="107"/>
    </row>
    <row r="35" spans="2:17" ht="12.75">
      <c r="B35" s="98"/>
      <c r="Q35" s="107"/>
    </row>
    <row r="36" spans="2:17" ht="12.75">
      <c r="B36" s="98"/>
      <c r="Q36" s="107"/>
    </row>
    <row r="37" spans="2:17" ht="12.75">
      <c r="B37" s="98"/>
      <c r="Q37" s="107"/>
    </row>
    <row r="38" spans="2:17" ht="12.75">
      <c r="B38" s="98"/>
      <c r="Q38" s="107"/>
    </row>
    <row r="39" spans="2:17" ht="12.75">
      <c r="B39" s="98"/>
      <c r="Q39" s="107"/>
    </row>
    <row r="40" spans="2:17" ht="12.75">
      <c r="B40" s="98"/>
      <c r="Q40" s="107"/>
    </row>
    <row r="41" spans="2:17" ht="12.75">
      <c r="B41" s="98"/>
      <c r="D41" s="2" t="s">
        <v>41</v>
      </c>
      <c r="Q41" s="107"/>
    </row>
    <row r="42" spans="2:17" ht="12.75">
      <c r="B42" s="98"/>
      <c r="Q42" s="107"/>
    </row>
    <row r="43" spans="2:17" ht="12.75">
      <c r="B43" s="98"/>
      <c r="Q43" s="107"/>
    </row>
    <row r="44" spans="2:17" ht="12.75">
      <c r="B44" s="98"/>
      <c r="Q44" s="107"/>
    </row>
    <row r="45" spans="2:17" ht="12.75">
      <c r="B45" s="98"/>
      <c r="Q45" s="107"/>
    </row>
    <row r="46" spans="2:17" ht="12.75">
      <c r="B46" s="98"/>
      <c r="Q46" s="107"/>
    </row>
    <row r="47" spans="2:17" ht="12.75">
      <c r="B47" s="98"/>
      <c r="Q47" s="107"/>
    </row>
    <row r="48" ht="12.75">
      <c r="Q48" s="2"/>
    </row>
    <row r="49" ht="12.75">
      <c r="Q49" s="2"/>
    </row>
  </sheetData>
  <sheetProtection/>
  <mergeCells count="3">
    <mergeCell ref="B1:B47"/>
    <mergeCell ref="Q1:Q47"/>
    <mergeCell ref="D5:O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20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49"/>
  <sheetViews>
    <sheetView zoomScale="80" zoomScaleNormal="80" zoomScalePageLayoutView="0" workbookViewId="0" topLeftCell="A1">
      <selection activeCell="T8" sqref="T8:T22"/>
    </sheetView>
  </sheetViews>
  <sheetFormatPr defaultColWidth="11.421875" defaultRowHeight="12.75"/>
  <cols>
    <col min="1" max="1" width="2.00390625" style="0" customWidth="1"/>
    <col min="2" max="2" width="6.7109375" style="0" customWidth="1"/>
    <col min="3" max="3" width="9.00390625" style="0" customWidth="1"/>
    <col min="16" max="16" width="15.140625" style="0" customWidth="1"/>
    <col min="17" max="17" width="7.421875" style="29" customWidth="1"/>
    <col min="19" max="19" width="22.421875" style="0" customWidth="1"/>
  </cols>
  <sheetData>
    <row r="1" spans="2:17" ht="12.75" customHeight="1">
      <c r="B1" s="98" t="s">
        <v>55</v>
      </c>
      <c r="Q1" s="106" t="s">
        <v>52</v>
      </c>
    </row>
    <row r="2" spans="2:17" ht="12.75">
      <c r="B2" s="98"/>
      <c r="Q2" s="107"/>
    </row>
    <row r="3" spans="2:17" ht="12.75">
      <c r="B3" s="98"/>
      <c r="Q3" s="107"/>
    </row>
    <row r="4" spans="2:17" ht="15.75">
      <c r="B4" s="98"/>
      <c r="D4" s="46"/>
      <c r="Q4" s="107"/>
    </row>
    <row r="5" spans="2:17" ht="23.25" customHeight="1">
      <c r="B5" s="98"/>
      <c r="C5" s="46"/>
      <c r="D5" s="99" t="s">
        <v>58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Q5" s="107"/>
    </row>
    <row r="6" spans="2:17" ht="13.5" thickBot="1">
      <c r="B6" s="98"/>
      <c r="Q6" s="107"/>
    </row>
    <row r="7" spans="2:21" ht="14.25">
      <c r="B7" s="98"/>
      <c r="G7" s="45"/>
      <c r="Q7" s="107"/>
      <c r="S7" s="4"/>
      <c r="T7" s="9" t="s">
        <v>53</v>
      </c>
      <c r="U7" s="1"/>
    </row>
    <row r="8" spans="2:20" ht="15">
      <c r="B8" s="98"/>
      <c r="Q8" s="107"/>
      <c r="S8" s="5" t="s">
        <v>14</v>
      </c>
      <c r="T8" s="42">
        <v>71</v>
      </c>
    </row>
    <row r="9" spans="2:20" ht="15">
      <c r="B9" s="98"/>
      <c r="Q9" s="107"/>
      <c r="S9" s="6" t="s">
        <v>15</v>
      </c>
      <c r="T9" s="42">
        <v>49</v>
      </c>
    </row>
    <row r="10" spans="2:20" ht="15">
      <c r="B10" s="98"/>
      <c r="Q10" s="107"/>
      <c r="S10" s="6" t="s">
        <v>16</v>
      </c>
      <c r="T10" s="42">
        <v>177</v>
      </c>
    </row>
    <row r="11" spans="2:20" ht="15">
      <c r="B11" s="98"/>
      <c r="Q11" s="107"/>
      <c r="S11" s="6" t="s">
        <v>17</v>
      </c>
      <c r="T11" s="42">
        <v>110</v>
      </c>
    </row>
    <row r="12" spans="2:20" ht="15">
      <c r="B12" s="98"/>
      <c r="Q12" s="107"/>
      <c r="S12" s="6" t="s">
        <v>47</v>
      </c>
      <c r="T12" s="42">
        <v>102</v>
      </c>
    </row>
    <row r="13" spans="2:20" ht="15">
      <c r="B13" s="98"/>
      <c r="Q13" s="107"/>
      <c r="S13" s="7" t="s">
        <v>45</v>
      </c>
      <c r="T13" s="42">
        <v>57</v>
      </c>
    </row>
    <row r="14" spans="2:20" ht="15">
      <c r="B14" s="98"/>
      <c r="Q14" s="107"/>
      <c r="S14" s="6" t="s">
        <v>46</v>
      </c>
      <c r="T14" s="42">
        <v>407</v>
      </c>
    </row>
    <row r="15" spans="2:20" ht="15">
      <c r="B15" s="98"/>
      <c r="Q15" s="107"/>
      <c r="S15" s="6" t="s">
        <v>20</v>
      </c>
      <c r="T15" s="42">
        <v>161</v>
      </c>
    </row>
    <row r="16" spans="2:20" ht="15">
      <c r="B16" s="98"/>
      <c r="Q16" s="107"/>
      <c r="S16" s="6" t="s">
        <v>21</v>
      </c>
      <c r="T16" s="42">
        <v>47</v>
      </c>
    </row>
    <row r="17" spans="2:20" ht="15">
      <c r="B17" s="98"/>
      <c r="Q17" s="107"/>
      <c r="S17" s="6" t="s">
        <v>48</v>
      </c>
      <c r="T17" s="42">
        <v>157</v>
      </c>
    </row>
    <row r="18" spans="2:20" ht="15">
      <c r="B18" s="98"/>
      <c r="Q18" s="107"/>
      <c r="S18" s="6" t="s">
        <v>23</v>
      </c>
      <c r="T18" s="42">
        <v>72</v>
      </c>
    </row>
    <row r="19" spans="2:20" ht="15">
      <c r="B19" s="98"/>
      <c r="Q19" s="107"/>
      <c r="S19" s="6" t="s">
        <v>49</v>
      </c>
      <c r="T19" s="42">
        <v>10</v>
      </c>
    </row>
    <row r="20" spans="2:20" ht="15">
      <c r="B20" s="98"/>
      <c r="Q20" s="107"/>
      <c r="S20" s="6" t="s">
        <v>25</v>
      </c>
      <c r="T20" s="42">
        <v>245</v>
      </c>
    </row>
    <row r="21" spans="2:20" ht="15">
      <c r="B21" s="98"/>
      <c r="Q21" s="107"/>
      <c r="S21" s="8" t="s">
        <v>50</v>
      </c>
      <c r="T21" s="42">
        <v>26</v>
      </c>
    </row>
    <row r="22" spans="2:21" ht="12.75">
      <c r="B22" s="98"/>
      <c r="Q22" s="107"/>
      <c r="S22" s="4"/>
      <c r="T22" s="10">
        <f>SUM(T8:T21)</f>
        <v>1691</v>
      </c>
      <c r="U22" s="10"/>
    </row>
    <row r="23" spans="2:17" ht="12.75">
      <c r="B23" s="98"/>
      <c r="Q23" s="107"/>
    </row>
    <row r="24" spans="2:17" ht="12.75">
      <c r="B24" s="98"/>
      <c r="Q24" s="107"/>
    </row>
    <row r="25" spans="2:17" ht="12.75">
      <c r="B25" s="98"/>
      <c r="Q25" s="107"/>
    </row>
    <row r="26" spans="2:17" ht="12.75">
      <c r="B26" s="98"/>
      <c r="Q26" s="107"/>
    </row>
    <row r="27" spans="2:17" ht="12.75">
      <c r="B27" s="98"/>
      <c r="Q27" s="107"/>
    </row>
    <row r="28" spans="2:17" ht="12.75">
      <c r="B28" s="98"/>
      <c r="Q28" s="107"/>
    </row>
    <row r="29" spans="2:17" ht="12.75">
      <c r="B29" s="98"/>
      <c r="Q29" s="107"/>
    </row>
    <row r="30" spans="2:17" ht="12.75">
      <c r="B30" s="98"/>
      <c r="Q30" s="107"/>
    </row>
    <row r="31" spans="2:17" ht="12.75">
      <c r="B31" s="98"/>
      <c r="Q31" s="107"/>
    </row>
    <row r="32" spans="2:17" ht="12.75">
      <c r="B32" s="98"/>
      <c r="Q32" s="107"/>
    </row>
    <row r="33" spans="2:17" ht="12.75">
      <c r="B33" s="98"/>
      <c r="Q33" s="107"/>
    </row>
    <row r="34" spans="2:17" ht="12.75">
      <c r="B34" s="98"/>
      <c r="Q34" s="107"/>
    </row>
    <row r="35" spans="2:17" ht="12.75">
      <c r="B35" s="98"/>
      <c r="Q35" s="107"/>
    </row>
    <row r="36" spans="2:17" ht="12.75">
      <c r="B36" s="98"/>
      <c r="Q36" s="107"/>
    </row>
    <row r="37" spans="2:17" ht="12.75">
      <c r="B37" s="98"/>
      <c r="Q37" s="107"/>
    </row>
    <row r="38" spans="2:17" ht="12.75">
      <c r="B38" s="98"/>
      <c r="Q38" s="107"/>
    </row>
    <row r="39" spans="2:17" ht="12.75">
      <c r="B39" s="98"/>
      <c r="Q39" s="107"/>
    </row>
    <row r="40" spans="2:17" ht="12.75">
      <c r="B40" s="98"/>
      <c r="Q40" s="107"/>
    </row>
    <row r="41" spans="2:17" ht="12.75">
      <c r="B41" s="98"/>
      <c r="D41" s="2" t="s">
        <v>41</v>
      </c>
      <c r="Q41" s="107"/>
    </row>
    <row r="42" spans="2:17" ht="12.75">
      <c r="B42" s="98"/>
      <c r="Q42" s="107"/>
    </row>
    <row r="43" spans="2:17" ht="12.75">
      <c r="B43" s="98"/>
      <c r="Q43" s="107"/>
    </row>
    <row r="44" spans="2:17" ht="12.75">
      <c r="B44" s="98"/>
      <c r="Q44" s="107"/>
    </row>
    <row r="45" spans="2:17" ht="12.75">
      <c r="B45" s="98"/>
      <c r="Q45" s="107"/>
    </row>
    <row r="46" spans="2:17" ht="12.75">
      <c r="B46" s="98"/>
      <c r="Q46" s="107"/>
    </row>
    <row r="47" spans="2:17" ht="12.75">
      <c r="B47" s="98"/>
      <c r="Q47" s="107"/>
    </row>
    <row r="48" ht="12.75">
      <c r="Q48" s="2"/>
    </row>
    <row r="49" ht="12.75">
      <c r="Q49" s="2"/>
    </row>
  </sheetData>
  <sheetProtection/>
  <mergeCells count="3">
    <mergeCell ref="B1:B47"/>
    <mergeCell ref="Q1:Q47"/>
    <mergeCell ref="D5:O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20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93"/>
  <sheetViews>
    <sheetView zoomScale="80" zoomScaleNormal="80" zoomScalePageLayoutView="0" workbookViewId="0" topLeftCell="A1">
      <selection activeCell="B16" sqref="A16:IV16"/>
    </sheetView>
  </sheetViews>
  <sheetFormatPr defaultColWidth="11.421875" defaultRowHeight="12.75"/>
  <cols>
    <col min="1" max="1" width="6.57421875" style="29" customWidth="1"/>
    <col min="2" max="2" width="4.140625" style="29" customWidth="1"/>
    <col min="3" max="3" width="37.7109375" style="29" customWidth="1"/>
    <col min="4" max="4" width="7.57421875" style="29" customWidth="1"/>
    <col min="5" max="14" width="6.7109375" style="29" customWidth="1"/>
    <col min="15" max="15" width="6.57421875" style="29" customWidth="1"/>
    <col min="16" max="21" width="6.7109375" style="29" customWidth="1"/>
    <col min="22" max="22" width="7.57421875" style="29" customWidth="1"/>
    <col min="23" max="23" width="6.7109375" style="29" customWidth="1"/>
    <col min="24" max="24" width="7.57421875" style="29" customWidth="1"/>
    <col min="25" max="25" width="6.7109375" style="29" customWidth="1"/>
    <col min="26" max="26" width="6.421875" style="29" customWidth="1"/>
    <col min="27" max="28" width="10.00390625" style="29" customWidth="1"/>
  </cols>
  <sheetData>
    <row r="1" spans="1:28" ht="12.75">
      <c r="A1" s="97" t="s">
        <v>54</v>
      </c>
      <c r="B1" s="28"/>
      <c r="AA1" s="98" t="s">
        <v>51</v>
      </c>
      <c r="AB1" s="30"/>
    </row>
    <row r="2" spans="1:28" ht="12.75">
      <c r="A2" s="97"/>
      <c r="B2" s="28"/>
      <c r="C2" s="3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98"/>
      <c r="AB2" s="30"/>
    </row>
    <row r="3" spans="1:28" ht="12.75">
      <c r="A3" s="97"/>
      <c r="B3" s="28"/>
      <c r="C3" s="3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98"/>
      <c r="AB3" s="30"/>
    </row>
    <row r="4" spans="1:28" ht="12.75">
      <c r="A4" s="97"/>
      <c r="B4" s="28"/>
      <c r="C4" s="3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98"/>
      <c r="AB4" s="30"/>
    </row>
    <row r="5" spans="1:28" ht="15.75">
      <c r="A5" s="97"/>
      <c r="B5" s="28"/>
      <c r="C5" s="3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98"/>
      <c r="AB5" s="30"/>
    </row>
    <row r="6" spans="1:28" ht="15.75">
      <c r="A6" s="97"/>
      <c r="B6" s="28"/>
      <c r="C6" s="99" t="s">
        <v>63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2"/>
      <c r="AA6" s="98"/>
      <c r="AB6" s="30"/>
    </row>
    <row r="7" spans="1:28" ht="15.75" thickBot="1">
      <c r="A7" s="97"/>
      <c r="B7" s="28"/>
      <c r="C7" s="3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98"/>
      <c r="AB7" s="30"/>
    </row>
    <row r="8" spans="1:28" ht="13.5" thickBot="1">
      <c r="A8" s="97"/>
      <c r="B8" s="28"/>
      <c r="C8" s="82" t="s">
        <v>3</v>
      </c>
      <c r="D8" s="100" t="s">
        <v>0</v>
      </c>
      <c r="E8" s="101"/>
      <c r="F8" s="101"/>
      <c r="G8" s="101"/>
      <c r="H8" s="101"/>
      <c r="I8" s="96"/>
      <c r="J8" s="95" t="s">
        <v>1</v>
      </c>
      <c r="K8" s="101"/>
      <c r="L8" s="101"/>
      <c r="M8" s="101"/>
      <c r="N8" s="101"/>
      <c r="O8" s="96"/>
      <c r="P8" s="95" t="s">
        <v>2</v>
      </c>
      <c r="Q8" s="101"/>
      <c r="R8" s="101"/>
      <c r="S8" s="101"/>
      <c r="T8" s="101"/>
      <c r="U8" s="101"/>
      <c r="V8" s="101"/>
      <c r="W8" s="96"/>
      <c r="X8" s="102" t="s">
        <v>42</v>
      </c>
      <c r="Y8" s="103"/>
      <c r="Z8" s="2"/>
      <c r="AA8" s="98"/>
      <c r="AB8" s="30"/>
    </row>
    <row r="9" spans="1:28" ht="13.5" thickBot="1">
      <c r="A9" s="97"/>
      <c r="B9" s="28"/>
      <c r="C9" s="83"/>
      <c r="D9" s="100" t="s">
        <v>4</v>
      </c>
      <c r="E9" s="96"/>
      <c r="F9" s="95" t="s">
        <v>5</v>
      </c>
      <c r="G9" s="96"/>
      <c r="H9" s="95" t="s">
        <v>6</v>
      </c>
      <c r="I9" s="96"/>
      <c r="J9" s="95" t="s">
        <v>7</v>
      </c>
      <c r="K9" s="96"/>
      <c r="L9" s="95" t="s">
        <v>8</v>
      </c>
      <c r="M9" s="96"/>
      <c r="N9" s="95" t="s">
        <v>9</v>
      </c>
      <c r="O9" s="96"/>
      <c r="P9" s="93" t="s">
        <v>10</v>
      </c>
      <c r="Q9" s="94"/>
      <c r="R9" s="93" t="s">
        <v>11</v>
      </c>
      <c r="S9" s="94"/>
      <c r="T9" s="93" t="s">
        <v>12</v>
      </c>
      <c r="U9" s="94"/>
      <c r="V9" s="95" t="s">
        <v>13</v>
      </c>
      <c r="W9" s="96"/>
      <c r="X9" s="104"/>
      <c r="Y9" s="105"/>
      <c r="Z9" s="2"/>
      <c r="AA9" s="98"/>
      <c r="AB9" s="30"/>
    </row>
    <row r="10" spans="1:28" ht="13.5" thickBot="1">
      <c r="A10" s="97"/>
      <c r="B10" s="28"/>
      <c r="C10" s="84"/>
      <c r="D10" s="56" t="s">
        <v>38</v>
      </c>
      <c r="E10" s="34" t="s">
        <v>39</v>
      </c>
      <c r="F10" s="34" t="s">
        <v>38</v>
      </c>
      <c r="G10" s="34" t="s">
        <v>39</v>
      </c>
      <c r="H10" s="34" t="s">
        <v>38</v>
      </c>
      <c r="I10" s="34" t="s">
        <v>39</v>
      </c>
      <c r="J10" s="34" t="s">
        <v>38</v>
      </c>
      <c r="K10" s="34" t="s">
        <v>39</v>
      </c>
      <c r="L10" s="34" t="s">
        <v>38</v>
      </c>
      <c r="M10" s="34" t="s">
        <v>39</v>
      </c>
      <c r="N10" s="34" t="s">
        <v>38</v>
      </c>
      <c r="O10" s="34" t="s">
        <v>39</v>
      </c>
      <c r="P10" s="34" t="s">
        <v>38</v>
      </c>
      <c r="Q10" s="34" t="s">
        <v>39</v>
      </c>
      <c r="R10" s="34" t="s">
        <v>38</v>
      </c>
      <c r="S10" s="34" t="s">
        <v>39</v>
      </c>
      <c r="T10" s="34" t="s">
        <v>38</v>
      </c>
      <c r="U10" s="34" t="s">
        <v>39</v>
      </c>
      <c r="V10" s="34" t="s">
        <v>38</v>
      </c>
      <c r="W10" s="34" t="s">
        <v>39</v>
      </c>
      <c r="X10" s="34" t="s">
        <v>38</v>
      </c>
      <c r="Y10" s="34" t="s">
        <v>39</v>
      </c>
      <c r="Z10" s="2"/>
      <c r="AA10" s="98"/>
      <c r="AB10" s="30"/>
    </row>
    <row r="11" spans="1:28" ht="14.25">
      <c r="A11" s="97"/>
      <c r="B11" s="28"/>
      <c r="C11" s="24" t="s">
        <v>14</v>
      </c>
      <c r="D11" s="12"/>
      <c r="E11" s="11"/>
      <c r="F11" s="11">
        <v>2</v>
      </c>
      <c r="G11" s="11">
        <v>1</v>
      </c>
      <c r="H11" s="11">
        <v>6</v>
      </c>
      <c r="I11" s="11">
        <v>1</v>
      </c>
      <c r="J11" s="11"/>
      <c r="K11" s="11"/>
      <c r="L11" s="11"/>
      <c r="M11" s="11"/>
      <c r="N11" s="11">
        <v>2</v>
      </c>
      <c r="O11" s="11"/>
      <c r="P11" s="11">
        <v>6</v>
      </c>
      <c r="Q11" s="11">
        <v>1</v>
      </c>
      <c r="R11" s="11">
        <v>3</v>
      </c>
      <c r="S11" s="11"/>
      <c r="T11" s="11">
        <v>3</v>
      </c>
      <c r="U11" s="11"/>
      <c r="V11" s="11">
        <v>10</v>
      </c>
      <c r="W11" s="11"/>
      <c r="X11" s="12">
        <f>(D11+F11+H11+J11+L11+N11+P11+R11+T11+V11)</f>
        <v>32</v>
      </c>
      <c r="Y11" s="12">
        <f>(E11+G11+I11+K11+M11+O11+Q11+S11+U11+W11)</f>
        <v>3</v>
      </c>
      <c r="Z11" s="2"/>
      <c r="AA11" s="98"/>
      <c r="AB11" s="30"/>
    </row>
    <row r="12" spans="1:28" ht="14.25">
      <c r="A12" s="97"/>
      <c r="B12" s="28"/>
      <c r="C12" s="25" t="s">
        <v>15</v>
      </c>
      <c r="D12" s="14">
        <v>3</v>
      </c>
      <c r="E12" s="13">
        <v>2</v>
      </c>
      <c r="F12" s="13">
        <v>21</v>
      </c>
      <c r="G12" s="13">
        <v>13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/>
      <c r="N12" s="13"/>
      <c r="O12" s="13"/>
      <c r="P12" s="13">
        <v>2</v>
      </c>
      <c r="Q12" s="13">
        <v>2</v>
      </c>
      <c r="R12" s="13"/>
      <c r="S12" s="13"/>
      <c r="T12" s="13"/>
      <c r="U12" s="13"/>
      <c r="V12" s="13"/>
      <c r="W12" s="13"/>
      <c r="X12" s="12">
        <f aca="true" t="shared" si="0" ref="X12:Y24">(D12+F12+H12+J12+L12+N12+P12+R12+T12+V12)</f>
        <v>29</v>
      </c>
      <c r="Y12" s="12">
        <f t="shared" si="0"/>
        <v>19</v>
      </c>
      <c r="Z12" s="2"/>
      <c r="AA12" s="98"/>
      <c r="AB12" s="30"/>
    </row>
    <row r="13" spans="1:28" ht="14.25">
      <c r="A13" s="97"/>
      <c r="B13" s="28"/>
      <c r="C13" s="25" t="s">
        <v>16</v>
      </c>
      <c r="D13" s="14">
        <v>23</v>
      </c>
      <c r="E13" s="13">
        <v>11</v>
      </c>
      <c r="F13" s="13">
        <v>59</v>
      </c>
      <c r="G13" s="13">
        <v>33</v>
      </c>
      <c r="H13" s="13">
        <v>8</v>
      </c>
      <c r="I13" s="13">
        <v>3</v>
      </c>
      <c r="J13" s="13">
        <v>3</v>
      </c>
      <c r="K13" s="13">
        <v>2</v>
      </c>
      <c r="L13" s="13">
        <v>3</v>
      </c>
      <c r="M13" s="13">
        <v>1</v>
      </c>
      <c r="N13" s="13">
        <v>2</v>
      </c>
      <c r="O13" s="13">
        <v>1</v>
      </c>
      <c r="P13" s="13">
        <v>1</v>
      </c>
      <c r="Q13" s="13"/>
      <c r="R13" s="13">
        <v>4</v>
      </c>
      <c r="S13" s="13">
        <v>3</v>
      </c>
      <c r="T13" s="13">
        <v>1</v>
      </c>
      <c r="U13" s="13">
        <v>1</v>
      </c>
      <c r="V13" s="13">
        <v>5</v>
      </c>
      <c r="W13" s="13">
        <v>2</v>
      </c>
      <c r="X13" s="12">
        <f t="shared" si="0"/>
        <v>109</v>
      </c>
      <c r="Y13" s="12">
        <f t="shared" si="0"/>
        <v>57</v>
      </c>
      <c r="Z13" s="2"/>
      <c r="AA13" s="98"/>
      <c r="AB13" s="30"/>
    </row>
    <row r="14" spans="1:28" ht="14.25">
      <c r="A14" s="97"/>
      <c r="B14" s="28"/>
      <c r="C14" s="25" t="s">
        <v>17</v>
      </c>
      <c r="D14" s="14">
        <v>9</v>
      </c>
      <c r="E14" s="13"/>
      <c r="F14" s="13">
        <v>28</v>
      </c>
      <c r="G14" s="13">
        <v>11</v>
      </c>
      <c r="H14" s="13">
        <v>4</v>
      </c>
      <c r="I14" s="13">
        <v>1</v>
      </c>
      <c r="J14" s="13">
        <v>4</v>
      </c>
      <c r="K14" s="13"/>
      <c r="L14" s="13">
        <v>2</v>
      </c>
      <c r="M14" s="13"/>
      <c r="N14" s="13"/>
      <c r="O14" s="13"/>
      <c r="P14" s="13">
        <v>3</v>
      </c>
      <c r="Q14" s="13">
        <v>1</v>
      </c>
      <c r="R14" s="13">
        <v>10</v>
      </c>
      <c r="S14" s="13">
        <v>3</v>
      </c>
      <c r="T14" s="13">
        <v>4</v>
      </c>
      <c r="U14" s="13"/>
      <c r="V14" s="13">
        <v>6</v>
      </c>
      <c r="W14" s="13"/>
      <c r="X14" s="12">
        <f t="shared" si="0"/>
        <v>70</v>
      </c>
      <c r="Y14" s="12">
        <f t="shared" si="0"/>
        <v>16</v>
      </c>
      <c r="Z14" s="2"/>
      <c r="AA14" s="98"/>
      <c r="AB14" s="30"/>
    </row>
    <row r="15" spans="1:28" ht="14.25">
      <c r="A15" s="97"/>
      <c r="B15" s="28"/>
      <c r="C15" s="25" t="s">
        <v>18</v>
      </c>
      <c r="D15" s="14">
        <v>2</v>
      </c>
      <c r="E15" s="13">
        <v>2</v>
      </c>
      <c r="F15" s="13">
        <v>24</v>
      </c>
      <c r="G15" s="13">
        <v>22</v>
      </c>
      <c r="H15" s="13">
        <v>3</v>
      </c>
      <c r="I15" s="13">
        <v>3</v>
      </c>
      <c r="J15" s="13">
        <v>1</v>
      </c>
      <c r="K15" s="13">
        <v>1</v>
      </c>
      <c r="L15" s="13">
        <v>3</v>
      </c>
      <c r="M15" s="13">
        <v>3</v>
      </c>
      <c r="N15" s="13"/>
      <c r="O15" s="13"/>
      <c r="P15" s="13">
        <v>5</v>
      </c>
      <c r="Q15" s="13">
        <v>2</v>
      </c>
      <c r="R15" s="13">
        <v>10</v>
      </c>
      <c r="S15" s="13">
        <v>10</v>
      </c>
      <c r="T15" s="13">
        <v>1</v>
      </c>
      <c r="U15" s="13">
        <v>1</v>
      </c>
      <c r="V15" s="13"/>
      <c r="W15" s="13"/>
      <c r="X15" s="12">
        <f t="shared" si="0"/>
        <v>49</v>
      </c>
      <c r="Y15" s="12">
        <f t="shared" si="0"/>
        <v>44</v>
      </c>
      <c r="Z15" s="2"/>
      <c r="AA15" s="98"/>
      <c r="AB15" s="30"/>
    </row>
    <row r="16" spans="1:28" ht="14.25">
      <c r="A16" s="97"/>
      <c r="B16" s="28"/>
      <c r="C16" s="25" t="s">
        <v>45</v>
      </c>
      <c r="D16" s="14">
        <v>3</v>
      </c>
      <c r="E16" s="13">
        <v>1</v>
      </c>
      <c r="F16" s="13">
        <v>7</v>
      </c>
      <c r="G16" s="13">
        <v>3</v>
      </c>
      <c r="H16" s="13">
        <v>1</v>
      </c>
      <c r="I16" s="13"/>
      <c r="J16" s="13">
        <v>5</v>
      </c>
      <c r="K16" s="13">
        <v>2</v>
      </c>
      <c r="L16" s="13">
        <v>7</v>
      </c>
      <c r="M16" s="13">
        <v>4</v>
      </c>
      <c r="N16" s="13"/>
      <c r="O16" s="13"/>
      <c r="P16" s="13">
        <v>1</v>
      </c>
      <c r="Q16" s="13">
        <v>1</v>
      </c>
      <c r="R16" s="13">
        <v>4</v>
      </c>
      <c r="S16" s="13">
        <v>2</v>
      </c>
      <c r="T16" s="13">
        <v>3</v>
      </c>
      <c r="U16" s="13"/>
      <c r="V16" s="13">
        <v>1</v>
      </c>
      <c r="W16" s="13"/>
      <c r="X16" s="12">
        <f t="shared" si="0"/>
        <v>32</v>
      </c>
      <c r="Y16" s="12">
        <f t="shared" si="0"/>
        <v>13</v>
      </c>
      <c r="Z16" s="2"/>
      <c r="AA16" s="98"/>
      <c r="AB16" s="30"/>
    </row>
    <row r="17" spans="1:28" ht="14.25">
      <c r="A17" s="97"/>
      <c r="B17" s="28"/>
      <c r="C17" s="25" t="s">
        <v>19</v>
      </c>
      <c r="D17" s="14">
        <v>9</v>
      </c>
      <c r="E17" s="13">
        <v>8</v>
      </c>
      <c r="F17" s="13">
        <v>81</v>
      </c>
      <c r="G17" s="13">
        <v>76</v>
      </c>
      <c r="H17" s="13">
        <v>18</v>
      </c>
      <c r="I17" s="13">
        <v>16</v>
      </c>
      <c r="J17" s="13">
        <v>6</v>
      </c>
      <c r="K17" s="13">
        <v>3</v>
      </c>
      <c r="L17" s="13">
        <v>13</v>
      </c>
      <c r="M17" s="13">
        <v>11</v>
      </c>
      <c r="N17" s="13"/>
      <c r="O17" s="13"/>
      <c r="P17" s="13">
        <v>15</v>
      </c>
      <c r="Q17" s="13">
        <v>15</v>
      </c>
      <c r="R17" s="13">
        <v>32</v>
      </c>
      <c r="S17" s="13">
        <v>29</v>
      </c>
      <c r="T17" s="13">
        <v>16</v>
      </c>
      <c r="U17" s="13">
        <v>14</v>
      </c>
      <c r="V17" s="13">
        <v>5</v>
      </c>
      <c r="W17" s="13">
        <v>5</v>
      </c>
      <c r="X17" s="12">
        <f t="shared" si="0"/>
        <v>195</v>
      </c>
      <c r="Y17" s="12">
        <f t="shared" si="0"/>
        <v>177</v>
      </c>
      <c r="Z17" s="2"/>
      <c r="AA17" s="98"/>
      <c r="AB17" s="30"/>
    </row>
    <row r="18" spans="1:28" ht="14.25">
      <c r="A18" s="97"/>
      <c r="B18" s="28"/>
      <c r="C18" s="25" t="s">
        <v>20</v>
      </c>
      <c r="D18" s="14">
        <v>13</v>
      </c>
      <c r="E18" s="13">
        <v>5</v>
      </c>
      <c r="F18" s="13">
        <v>35</v>
      </c>
      <c r="G18" s="13">
        <v>14</v>
      </c>
      <c r="H18" s="13">
        <v>5</v>
      </c>
      <c r="I18" s="13">
        <v>1</v>
      </c>
      <c r="J18" s="13">
        <v>2</v>
      </c>
      <c r="K18" s="13">
        <v>2</v>
      </c>
      <c r="L18" s="13">
        <v>13</v>
      </c>
      <c r="M18" s="13">
        <v>6</v>
      </c>
      <c r="N18" s="13">
        <v>2</v>
      </c>
      <c r="O18" s="13">
        <v>1</v>
      </c>
      <c r="P18" s="13">
        <v>5</v>
      </c>
      <c r="Q18" s="13">
        <v>4</v>
      </c>
      <c r="R18" s="13">
        <v>9</v>
      </c>
      <c r="S18" s="13">
        <v>2</v>
      </c>
      <c r="T18" s="13">
        <v>4</v>
      </c>
      <c r="U18" s="13">
        <v>1</v>
      </c>
      <c r="V18" s="13">
        <v>4</v>
      </c>
      <c r="W18" s="13"/>
      <c r="X18" s="12">
        <f t="shared" si="0"/>
        <v>92</v>
      </c>
      <c r="Y18" s="12">
        <f t="shared" si="0"/>
        <v>36</v>
      </c>
      <c r="Z18" s="2"/>
      <c r="AA18" s="98"/>
      <c r="AB18" s="30"/>
    </row>
    <row r="19" spans="1:28" ht="14.25">
      <c r="A19" s="97"/>
      <c r="B19" s="28"/>
      <c r="C19" s="63" t="s">
        <v>21</v>
      </c>
      <c r="D19" s="64">
        <v>6</v>
      </c>
      <c r="E19" s="65">
        <v>3</v>
      </c>
      <c r="F19" s="65">
        <v>17</v>
      </c>
      <c r="G19" s="65">
        <v>13</v>
      </c>
      <c r="H19" s="65">
        <v>3</v>
      </c>
      <c r="I19" s="65"/>
      <c r="J19" s="65">
        <v>1</v>
      </c>
      <c r="K19" s="65">
        <v>1</v>
      </c>
      <c r="L19" s="65"/>
      <c r="M19" s="65"/>
      <c r="N19" s="65"/>
      <c r="O19" s="65"/>
      <c r="P19" s="65">
        <v>1</v>
      </c>
      <c r="Q19" s="65"/>
      <c r="R19" s="65">
        <v>1</v>
      </c>
      <c r="S19" s="65"/>
      <c r="T19" s="65">
        <v>1</v>
      </c>
      <c r="U19" s="65"/>
      <c r="V19" s="65"/>
      <c r="W19" s="65"/>
      <c r="X19" s="66">
        <f t="shared" si="0"/>
        <v>30</v>
      </c>
      <c r="Y19" s="66">
        <f t="shared" si="0"/>
        <v>17</v>
      </c>
      <c r="Z19" s="2"/>
      <c r="AA19" s="98"/>
      <c r="AB19" s="30"/>
    </row>
    <row r="20" spans="1:28" ht="14.25">
      <c r="A20" s="97"/>
      <c r="B20" s="28"/>
      <c r="C20" s="63" t="s">
        <v>22</v>
      </c>
      <c r="D20" s="64">
        <v>12</v>
      </c>
      <c r="E20" s="65">
        <v>6</v>
      </c>
      <c r="F20" s="65">
        <v>49</v>
      </c>
      <c r="G20" s="65">
        <v>21</v>
      </c>
      <c r="H20" s="65">
        <v>9</v>
      </c>
      <c r="I20" s="65">
        <v>1</v>
      </c>
      <c r="J20" s="65">
        <v>6</v>
      </c>
      <c r="K20" s="65">
        <v>1</v>
      </c>
      <c r="L20" s="65">
        <v>2</v>
      </c>
      <c r="M20" s="65"/>
      <c r="N20" s="65"/>
      <c r="O20" s="65"/>
      <c r="P20" s="65">
        <v>7</v>
      </c>
      <c r="Q20" s="65">
        <v>1</v>
      </c>
      <c r="R20" s="65">
        <v>13</v>
      </c>
      <c r="S20" s="65"/>
      <c r="T20" s="65">
        <v>3</v>
      </c>
      <c r="U20" s="65">
        <v>1</v>
      </c>
      <c r="V20" s="65">
        <v>5</v>
      </c>
      <c r="W20" s="65"/>
      <c r="X20" s="66">
        <f t="shared" si="0"/>
        <v>106</v>
      </c>
      <c r="Y20" s="66">
        <f t="shared" si="0"/>
        <v>31</v>
      </c>
      <c r="Z20" s="2"/>
      <c r="AA20" s="98"/>
      <c r="AB20" s="30"/>
    </row>
    <row r="21" spans="1:28" ht="14.25">
      <c r="A21" s="97"/>
      <c r="B21" s="28"/>
      <c r="C21" s="25" t="s">
        <v>23</v>
      </c>
      <c r="D21" s="14">
        <v>22</v>
      </c>
      <c r="E21" s="13"/>
      <c r="F21" s="13">
        <v>27</v>
      </c>
      <c r="G21" s="13"/>
      <c r="H21" s="13">
        <v>1</v>
      </c>
      <c r="I21" s="13"/>
      <c r="J21" s="13"/>
      <c r="K21" s="13"/>
      <c r="L21" s="13">
        <v>1</v>
      </c>
      <c r="M21" s="13"/>
      <c r="N21" s="13"/>
      <c r="O21" s="13"/>
      <c r="P21" s="13"/>
      <c r="Q21" s="13"/>
      <c r="R21" s="13"/>
      <c r="S21" s="13"/>
      <c r="T21" s="13">
        <v>1</v>
      </c>
      <c r="U21" s="13"/>
      <c r="V21" s="13"/>
      <c r="W21" s="13"/>
      <c r="X21" s="12">
        <f t="shared" si="0"/>
        <v>52</v>
      </c>
      <c r="Y21" s="12">
        <f t="shared" si="0"/>
        <v>0</v>
      </c>
      <c r="Z21" s="2"/>
      <c r="AA21" s="98"/>
      <c r="AB21" s="30"/>
    </row>
    <row r="22" spans="1:28" ht="14.25">
      <c r="A22" s="97"/>
      <c r="B22" s="28"/>
      <c r="C22" s="25" t="s">
        <v>24</v>
      </c>
      <c r="D22" s="14"/>
      <c r="E22" s="13"/>
      <c r="F22" s="13">
        <v>3</v>
      </c>
      <c r="G22" s="13"/>
      <c r="H22" s="13"/>
      <c r="I22" s="13"/>
      <c r="J22" s="13"/>
      <c r="K22" s="13"/>
      <c r="L22" s="13">
        <v>2</v>
      </c>
      <c r="M22" s="13"/>
      <c r="N22" s="13"/>
      <c r="O22" s="13"/>
      <c r="P22" s="13">
        <v>1</v>
      </c>
      <c r="Q22" s="13"/>
      <c r="R22" s="13"/>
      <c r="S22" s="13"/>
      <c r="T22" s="13"/>
      <c r="U22" s="13"/>
      <c r="V22" s="13"/>
      <c r="W22" s="13"/>
      <c r="X22" s="12">
        <f t="shared" si="0"/>
        <v>6</v>
      </c>
      <c r="Y22" s="12">
        <f t="shared" si="0"/>
        <v>0</v>
      </c>
      <c r="Z22" s="2"/>
      <c r="AA22" s="98"/>
      <c r="AB22" s="30"/>
    </row>
    <row r="23" spans="1:28" ht="14.25">
      <c r="A23" s="97"/>
      <c r="B23" s="28"/>
      <c r="C23" s="25" t="s">
        <v>25</v>
      </c>
      <c r="D23" s="14">
        <v>38</v>
      </c>
      <c r="E23" s="13">
        <v>3</v>
      </c>
      <c r="F23" s="13">
        <v>96</v>
      </c>
      <c r="G23" s="13">
        <v>8</v>
      </c>
      <c r="H23" s="13">
        <v>8</v>
      </c>
      <c r="I23" s="13"/>
      <c r="J23" s="13">
        <v>3</v>
      </c>
      <c r="K23" s="13">
        <v>1</v>
      </c>
      <c r="L23" s="13">
        <v>2</v>
      </c>
      <c r="M23" s="13"/>
      <c r="N23" s="13"/>
      <c r="O23" s="13"/>
      <c r="P23" s="13">
        <v>1</v>
      </c>
      <c r="Q23" s="13">
        <v>1</v>
      </c>
      <c r="R23" s="13">
        <v>5</v>
      </c>
      <c r="S23" s="13"/>
      <c r="T23" s="13">
        <v>7</v>
      </c>
      <c r="U23" s="13">
        <v>1</v>
      </c>
      <c r="V23" s="13">
        <v>9</v>
      </c>
      <c r="W23" s="13">
        <v>2</v>
      </c>
      <c r="X23" s="12">
        <f t="shared" si="0"/>
        <v>169</v>
      </c>
      <c r="Y23" s="12">
        <f t="shared" si="0"/>
        <v>16</v>
      </c>
      <c r="Z23" s="2"/>
      <c r="AA23" s="98"/>
      <c r="AB23" s="30"/>
    </row>
    <row r="24" spans="1:28" ht="15" thickBot="1">
      <c r="A24" s="97"/>
      <c r="B24" s="28"/>
      <c r="C24" s="26" t="s">
        <v>26</v>
      </c>
      <c r="D24" s="22">
        <v>1</v>
      </c>
      <c r="E24" s="23">
        <v>1</v>
      </c>
      <c r="F24" s="23">
        <v>14</v>
      </c>
      <c r="G24" s="23"/>
      <c r="H24" s="23">
        <v>2</v>
      </c>
      <c r="I24" s="23">
        <v>1</v>
      </c>
      <c r="J24" s="13"/>
      <c r="K24" s="13"/>
      <c r="L24" s="13">
        <v>2</v>
      </c>
      <c r="M24" s="13">
        <v>1</v>
      </c>
      <c r="N24" s="23"/>
      <c r="O24" s="23"/>
      <c r="P24" s="23"/>
      <c r="Q24" s="23"/>
      <c r="R24" s="23">
        <v>3</v>
      </c>
      <c r="S24" s="23">
        <v>1</v>
      </c>
      <c r="T24" s="23">
        <v>3</v>
      </c>
      <c r="U24" s="23">
        <v>1</v>
      </c>
      <c r="V24" s="23">
        <v>1</v>
      </c>
      <c r="W24" s="23"/>
      <c r="X24" s="12">
        <f t="shared" si="0"/>
        <v>26</v>
      </c>
      <c r="Y24" s="12">
        <f t="shared" si="0"/>
        <v>5</v>
      </c>
      <c r="Z24" s="2"/>
      <c r="AA24" s="98"/>
      <c r="AB24" s="30"/>
    </row>
    <row r="25" spans="1:28" ht="15.75" thickBot="1">
      <c r="A25" s="97"/>
      <c r="B25" s="28"/>
      <c r="C25" s="35" t="s">
        <v>27</v>
      </c>
      <c r="D25" s="36">
        <f>SUM(D11:D24)</f>
        <v>141</v>
      </c>
      <c r="E25" s="54">
        <f>SUM(E11:E24)</f>
        <v>42</v>
      </c>
      <c r="F25" s="54">
        <f aca="true" t="shared" si="1" ref="F25:W25">SUM(F11:F24)</f>
        <v>463</v>
      </c>
      <c r="G25" s="54">
        <f t="shared" si="1"/>
        <v>215</v>
      </c>
      <c r="H25" s="54">
        <f t="shared" si="1"/>
        <v>69</v>
      </c>
      <c r="I25" s="54">
        <f t="shared" si="1"/>
        <v>28</v>
      </c>
      <c r="J25" s="54">
        <f t="shared" si="1"/>
        <v>32</v>
      </c>
      <c r="K25" s="54">
        <f t="shared" si="1"/>
        <v>14</v>
      </c>
      <c r="L25" s="54">
        <f t="shared" si="1"/>
        <v>51</v>
      </c>
      <c r="M25" s="54">
        <f t="shared" si="1"/>
        <v>26</v>
      </c>
      <c r="N25" s="54">
        <f t="shared" si="1"/>
        <v>6</v>
      </c>
      <c r="O25" s="54">
        <f t="shared" si="1"/>
        <v>2</v>
      </c>
      <c r="P25" s="54">
        <f t="shared" si="1"/>
        <v>48</v>
      </c>
      <c r="Q25" s="54">
        <f t="shared" si="1"/>
        <v>28</v>
      </c>
      <c r="R25" s="54">
        <f t="shared" si="1"/>
        <v>94</v>
      </c>
      <c r="S25" s="54">
        <f t="shared" si="1"/>
        <v>50</v>
      </c>
      <c r="T25" s="54">
        <f t="shared" si="1"/>
        <v>47</v>
      </c>
      <c r="U25" s="54">
        <f t="shared" si="1"/>
        <v>20</v>
      </c>
      <c r="V25" s="54">
        <f t="shared" si="1"/>
        <v>46</v>
      </c>
      <c r="W25" s="54">
        <f t="shared" si="1"/>
        <v>9</v>
      </c>
      <c r="X25" s="54">
        <f>+(D25+F25+H25+J25+L25+N25+P25+R25+T25+V25)</f>
        <v>997</v>
      </c>
      <c r="Y25" s="36">
        <f>+(E25+G25+I25+K25+M25+O25+Q25+S25+U25+W25)</f>
        <v>434</v>
      </c>
      <c r="Z25" s="2"/>
      <c r="AA25" s="98"/>
      <c r="AB25" s="30"/>
    </row>
    <row r="26" spans="1:28" ht="15.75" thickBot="1">
      <c r="A26" s="97"/>
      <c r="B26" s="28"/>
      <c r="C26" s="37" t="s">
        <v>40</v>
      </c>
      <c r="D26" s="76">
        <f>+(E25/D25)</f>
        <v>0.2978723404255319</v>
      </c>
      <c r="E26" s="77"/>
      <c r="F26" s="76">
        <f>+(G25/F25)</f>
        <v>0.46436285097192226</v>
      </c>
      <c r="G26" s="77"/>
      <c r="H26" s="76">
        <f>+(I25/H25)</f>
        <v>0.4057971014492754</v>
      </c>
      <c r="I26" s="77"/>
      <c r="J26" s="76">
        <f>+(K25/J25)</f>
        <v>0.4375</v>
      </c>
      <c r="K26" s="77"/>
      <c r="L26" s="76">
        <f>+(M25/L25)</f>
        <v>0.5098039215686274</v>
      </c>
      <c r="M26" s="77"/>
      <c r="N26" s="76">
        <f>+(O25/N25)</f>
        <v>0.3333333333333333</v>
      </c>
      <c r="O26" s="77"/>
      <c r="P26" s="76">
        <f>+(Q25/P25)</f>
        <v>0.5833333333333334</v>
      </c>
      <c r="Q26" s="77"/>
      <c r="R26" s="76">
        <f>+(S25/R25)</f>
        <v>0.5319148936170213</v>
      </c>
      <c r="S26" s="77"/>
      <c r="T26" s="76">
        <f>+(U25/T25)</f>
        <v>0.425531914893617</v>
      </c>
      <c r="U26" s="77"/>
      <c r="V26" s="76">
        <f>+(W25/V25)</f>
        <v>0.1956521739130435</v>
      </c>
      <c r="W26" s="77"/>
      <c r="X26" s="76">
        <f>+(Y25/X25)</f>
        <v>0.4353059177532598</v>
      </c>
      <c r="Y26" s="77"/>
      <c r="Z26" s="2"/>
      <c r="AA26" s="98"/>
      <c r="AB26" s="30"/>
    </row>
    <row r="27" spans="1:28" ht="13.5" thickBot="1">
      <c r="A27" s="97"/>
      <c r="B27" s="2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98"/>
      <c r="AB27" s="30"/>
    </row>
    <row r="28" spans="1:28" ht="13.5" thickBot="1">
      <c r="A28" s="97"/>
      <c r="B28" s="28"/>
      <c r="C28" s="82" t="s">
        <v>3</v>
      </c>
      <c r="D28" s="85" t="s">
        <v>43</v>
      </c>
      <c r="E28" s="86"/>
      <c r="F28" s="79" t="s">
        <v>28</v>
      </c>
      <c r="G28" s="81"/>
      <c r="H28" s="81"/>
      <c r="I28" s="81"/>
      <c r="J28" s="81"/>
      <c r="K28" s="80"/>
      <c r="L28" s="79" t="s">
        <v>29</v>
      </c>
      <c r="M28" s="81"/>
      <c r="N28" s="81"/>
      <c r="O28" s="81"/>
      <c r="P28" s="81"/>
      <c r="Q28" s="81"/>
      <c r="R28" s="79" t="s">
        <v>44</v>
      </c>
      <c r="S28" s="81"/>
      <c r="T28" s="81"/>
      <c r="U28" s="81"/>
      <c r="V28" s="89" t="s">
        <v>27</v>
      </c>
      <c r="W28" s="90"/>
      <c r="X28" s="19"/>
      <c r="Y28" s="19"/>
      <c r="Z28" s="19"/>
      <c r="AA28" s="98"/>
      <c r="AB28" s="30"/>
    </row>
    <row r="29" spans="1:28" ht="13.5" thickBot="1">
      <c r="A29" s="97"/>
      <c r="B29" s="28"/>
      <c r="C29" s="83"/>
      <c r="D29" s="87"/>
      <c r="E29" s="88"/>
      <c r="F29" s="79" t="s">
        <v>30</v>
      </c>
      <c r="G29" s="80"/>
      <c r="H29" s="79" t="s">
        <v>31</v>
      </c>
      <c r="I29" s="80"/>
      <c r="J29" s="79" t="s">
        <v>32</v>
      </c>
      <c r="K29" s="80"/>
      <c r="L29" s="79" t="s">
        <v>33</v>
      </c>
      <c r="M29" s="80"/>
      <c r="N29" s="79" t="s">
        <v>34</v>
      </c>
      <c r="O29" s="80"/>
      <c r="P29" s="79" t="s">
        <v>35</v>
      </c>
      <c r="Q29" s="80"/>
      <c r="R29" s="79" t="s">
        <v>36</v>
      </c>
      <c r="S29" s="80"/>
      <c r="T29" s="79" t="s">
        <v>37</v>
      </c>
      <c r="U29" s="81"/>
      <c r="V29" s="91"/>
      <c r="W29" s="92"/>
      <c r="X29" s="19"/>
      <c r="Y29" s="19"/>
      <c r="Z29" s="19"/>
      <c r="AA29" s="98"/>
      <c r="AB29" s="30"/>
    </row>
    <row r="30" spans="1:28" ht="13.5" thickBot="1">
      <c r="A30" s="97"/>
      <c r="B30" s="28"/>
      <c r="C30" s="84"/>
      <c r="D30" s="38" t="s">
        <v>38</v>
      </c>
      <c r="E30" s="39" t="s">
        <v>39</v>
      </c>
      <c r="F30" s="34" t="s">
        <v>38</v>
      </c>
      <c r="G30" s="34" t="s">
        <v>39</v>
      </c>
      <c r="H30" s="34" t="s">
        <v>38</v>
      </c>
      <c r="I30" s="34" t="s">
        <v>39</v>
      </c>
      <c r="J30" s="34" t="s">
        <v>38</v>
      </c>
      <c r="K30" s="34" t="s">
        <v>39</v>
      </c>
      <c r="L30" s="34" t="s">
        <v>38</v>
      </c>
      <c r="M30" s="34" t="s">
        <v>39</v>
      </c>
      <c r="N30" s="34" t="s">
        <v>38</v>
      </c>
      <c r="O30" s="34" t="s">
        <v>39</v>
      </c>
      <c r="P30" s="34" t="s">
        <v>38</v>
      </c>
      <c r="Q30" s="34" t="s">
        <v>39</v>
      </c>
      <c r="R30" s="34" t="s">
        <v>38</v>
      </c>
      <c r="S30" s="34" t="s">
        <v>39</v>
      </c>
      <c r="T30" s="34" t="s">
        <v>38</v>
      </c>
      <c r="U30" s="55" t="s">
        <v>39</v>
      </c>
      <c r="V30" s="40" t="s">
        <v>38</v>
      </c>
      <c r="W30" s="40" t="s">
        <v>39</v>
      </c>
      <c r="X30" s="19"/>
      <c r="Y30" s="19"/>
      <c r="Z30" s="19"/>
      <c r="AA30" s="98"/>
      <c r="AB30" s="30"/>
    </row>
    <row r="31" spans="1:29" ht="15">
      <c r="A31" s="97"/>
      <c r="B31" s="28"/>
      <c r="C31" s="24" t="s">
        <v>14</v>
      </c>
      <c r="D31" s="12">
        <f aca="true" t="shared" si="2" ref="D31:E44">(X11)</f>
        <v>32</v>
      </c>
      <c r="E31" s="12">
        <f t="shared" si="2"/>
        <v>3</v>
      </c>
      <c r="F31" s="11">
        <v>8</v>
      </c>
      <c r="G31" s="11">
        <v>1</v>
      </c>
      <c r="H31" s="11"/>
      <c r="I31" s="11"/>
      <c r="J31" s="11">
        <v>2</v>
      </c>
      <c r="K31" s="11">
        <v>2</v>
      </c>
      <c r="L31" s="11">
        <v>1</v>
      </c>
      <c r="M31" s="11"/>
      <c r="N31" s="11">
        <v>13</v>
      </c>
      <c r="O31" s="11">
        <v>2</v>
      </c>
      <c r="P31" s="11">
        <v>1</v>
      </c>
      <c r="Q31" s="11"/>
      <c r="R31" s="11"/>
      <c r="S31" s="11"/>
      <c r="T31" s="11">
        <v>1</v>
      </c>
      <c r="U31" s="41"/>
      <c r="V31" s="42">
        <f aca="true" t="shared" si="3" ref="V31:W44">(D31+F31+H31+J31+L31+N31+P31+R31+T31)</f>
        <v>58</v>
      </c>
      <c r="W31" s="42">
        <f>(E31+G31+I31+K31+M31+O31+Q31+S31+U31)</f>
        <v>8</v>
      </c>
      <c r="X31" s="19"/>
      <c r="Y31" s="19"/>
      <c r="Z31" s="43"/>
      <c r="AA31" s="98"/>
      <c r="AB31" s="30"/>
      <c r="AC31" s="51">
        <f>(W31/V31)</f>
        <v>0.13793103448275862</v>
      </c>
    </row>
    <row r="32" spans="1:29" ht="15">
      <c r="A32" s="97"/>
      <c r="B32" s="28"/>
      <c r="C32" s="25" t="s">
        <v>15</v>
      </c>
      <c r="D32" s="12">
        <f t="shared" si="2"/>
        <v>29</v>
      </c>
      <c r="E32" s="12">
        <f t="shared" si="2"/>
        <v>19</v>
      </c>
      <c r="F32" s="13">
        <v>2</v>
      </c>
      <c r="G32" s="13">
        <v>1</v>
      </c>
      <c r="H32" s="11">
        <v>2</v>
      </c>
      <c r="I32" s="11">
        <v>2</v>
      </c>
      <c r="J32" s="13">
        <v>1</v>
      </c>
      <c r="K32" s="13"/>
      <c r="L32" s="13"/>
      <c r="M32" s="13"/>
      <c r="N32" s="13">
        <v>2</v>
      </c>
      <c r="O32" s="13">
        <v>1</v>
      </c>
      <c r="P32" s="13">
        <v>2</v>
      </c>
      <c r="Q32" s="13"/>
      <c r="R32" s="13"/>
      <c r="S32" s="13"/>
      <c r="T32" s="13">
        <v>1</v>
      </c>
      <c r="U32" s="20"/>
      <c r="V32" s="42">
        <f t="shared" si="3"/>
        <v>39</v>
      </c>
      <c r="W32" s="42">
        <f t="shared" si="3"/>
        <v>23</v>
      </c>
      <c r="X32" s="16"/>
      <c r="Y32" s="16"/>
      <c r="Z32" s="43"/>
      <c r="AA32" s="98"/>
      <c r="AB32" s="30"/>
      <c r="AC32" s="51">
        <f aca="true" t="shared" si="4" ref="AC32:AC44">(W32/V32)</f>
        <v>0.5897435897435898</v>
      </c>
    </row>
    <row r="33" spans="1:29" ht="15">
      <c r="A33" s="97"/>
      <c r="B33" s="28"/>
      <c r="C33" s="25" t="s">
        <v>16</v>
      </c>
      <c r="D33" s="12">
        <f t="shared" si="2"/>
        <v>109</v>
      </c>
      <c r="E33" s="12">
        <f t="shared" si="2"/>
        <v>57</v>
      </c>
      <c r="F33" s="13">
        <v>17</v>
      </c>
      <c r="G33" s="13">
        <v>6</v>
      </c>
      <c r="H33" s="13">
        <v>10</v>
      </c>
      <c r="I33" s="13">
        <v>6</v>
      </c>
      <c r="J33" s="13">
        <v>3</v>
      </c>
      <c r="K33" s="13"/>
      <c r="L33" s="13">
        <v>6</v>
      </c>
      <c r="M33" s="13"/>
      <c r="N33" s="13">
        <v>7</v>
      </c>
      <c r="O33" s="13">
        <v>3</v>
      </c>
      <c r="P33" s="13">
        <v>1</v>
      </c>
      <c r="Q33" s="13"/>
      <c r="R33" s="13"/>
      <c r="S33" s="13"/>
      <c r="T33" s="13">
        <v>3</v>
      </c>
      <c r="U33" s="20">
        <v>1</v>
      </c>
      <c r="V33" s="52">
        <f t="shared" si="3"/>
        <v>156</v>
      </c>
      <c r="W33" s="42">
        <f t="shared" si="3"/>
        <v>73</v>
      </c>
      <c r="X33" s="16"/>
      <c r="Y33" s="16"/>
      <c r="Z33" s="43"/>
      <c r="AA33" s="98"/>
      <c r="AB33" s="30"/>
      <c r="AC33" s="51">
        <f t="shared" si="4"/>
        <v>0.46794871794871795</v>
      </c>
    </row>
    <row r="34" spans="1:29" ht="15">
      <c r="A34" s="97"/>
      <c r="B34" s="28"/>
      <c r="C34" s="25" t="s">
        <v>17</v>
      </c>
      <c r="D34" s="12">
        <f t="shared" si="2"/>
        <v>70</v>
      </c>
      <c r="E34" s="12">
        <f t="shared" si="2"/>
        <v>16</v>
      </c>
      <c r="F34" s="13">
        <v>4</v>
      </c>
      <c r="G34" s="13">
        <v>1</v>
      </c>
      <c r="H34" s="13">
        <v>7</v>
      </c>
      <c r="I34" s="13">
        <v>1</v>
      </c>
      <c r="J34" s="13">
        <v>2</v>
      </c>
      <c r="K34" s="13"/>
      <c r="L34" s="13">
        <v>1</v>
      </c>
      <c r="M34" s="13"/>
      <c r="N34" s="13">
        <v>6</v>
      </c>
      <c r="O34" s="13"/>
      <c r="P34" s="13"/>
      <c r="Q34" s="13"/>
      <c r="R34" s="13">
        <v>1</v>
      </c>
      <c r="S34" s="13"/>
      <c r="T34" s="13">
        <v>3</v>
      </c>
      <c r="U34" s="20"/>
      <c r="V34" s="52">
        <f t="shared" si="3"/>
        <v>94</v>
      </c>
      <c r="W34" s="42">
        <f t="shared" si="3"/>
        <v>18</v>
      </c>
      <c r="X34" s="16"/>
      <c r="Y34" s="16"/>
      <c r="Z34" s="43"/>
      <c r="AA34" s="98"/>
      <c r="AB34" s="30"/>
      <c r="AC34" s="51">
        <f t="shared" si="4"/>
        <v>0.19148936170212766</v>
      </c>
    </row>
    <row r="35" spans="1:30" ht="15">
      <c r="A35" s="97"/>
      <c r="B35" s="28"/>
      <c r="C35" s="25" t="s">
        <v>18</v>
      </c>
      <c r="D35" s="12">
        <f t="shared" si="2"/>
        <v>49</v>
      </c>
      <c r="E35" s="12">
        <f t="shared" si="2"/>
        <v>44</v>
      </c>
      <c r="F35" s="13">
        <v>12</v>
      </c>
      <c r="G35" s="13">
        <v>10</v>
      </c>
      <c r="H35" s="13">
        <v>8</v>
      </c>
      <c r="I35" s="13">
        <v>7</v>
      </c>
      <c r="J35" s="13">
        <v>3</v>
      </c>
      <c r="K35" s="13">
        <v>3</v>
      </c>
      <c r="L35" s="13">
        <v>1</v>
      </c>
      <c r="M35" s="13">
        <v>1</v>
      </c>
      <c r="N35" s="13">
        <v>4</v>
      </c>
      <c r="O35" s="13">
        <v>4</v>
      </c>
      <c r="P35" s="13">
        <v>2</v>
      </c>
      <c r="Q35" s="13">
        <v>2</v>
      </c>
      <c r="R35" s="13"/>
      <c r="S35" s="13"/>
      <c r="T35" s="13"/>
      <c r="U35" s="20"/>
      <c r="V35" s="42">
        <f t="shared" si="3"/>
        <v>79</v>
      </c>
      <c r="W35" s="42">
        <f t="shared" si="3"/>
        <v>71</v>
      </c>
      <c r="X35" s="19"/>
      <c r="Y35" s="19"/>
      <c r="Z35" s="43"/>
      <c r="AA35" s="98"/>
      <c r="AB35" s="30"/>
      <c r="AC35" s="51">
        <f t="shared" si="4"/>
        <v>0.8987341772151899</v>
      </c>
      <c r="AD35" s="29"/>
    </row>
    <row r="36" spans="1:30" ht="15">
      <c r="A36" s="97"/>
      <c r="B36" s="28"/>
      <c r="C36" s="27" t="s">
        <v>45</v>
      </c>
      <c r="D36" s="12">
        <f t="shared" si="2"/>
        <v>32</v>
      </c>
      <c r="E36" s="12">
        <f t="shared" si="2"/>
        <v>13</v>
      </c>
      <c r="F36" s="13">
        <v>4</v>
      </c>
      <c r="G36" s="13">
        <v>2</v>
      </c>
      <c r="H36" s="13">
        <v>9</v>
      </c>
      <c r="I36" s="13">
        <v>3</v>
      </c>
      <c r="J36" s="13">
        <v>10</v>
      </c>
      <c r="K36" s="13">
        <v>2</v>
      </c>
      <c r="L36" s="13">
        <v>1</v>
      </c>
      <c r="M36" s="13">
        <v>1</v>
      </c>
      <c r="N36" s="13"/>
      <c r="O36" s="13"/>
      <c r="P36" s="13"/>
      <c r="Q36" s="13"/>
      <c r="R36" s="13">
        <v>1</v>
      </c>
      <c r="S36" s="13">
        <v>1</v>
      </c>
      <c r="T36" s="13">
        <v>2</v>
      </c>
      <c r="U36" s="20"/>
      <c r="V36" s="42">
        <f t="shared" si="3"/>
        <v>59</v>
      </c>
      <c r="W36" s="42">
        <f t="shared" si="3"/>
        <v>22</v>
      </c>
      <c r="X36" s="19"/>
      <c r="Y36" s="19"/>
      <c r="Z36" s="43"/>
      <c r="AA36" s="98"/>
      <c r="AB36" s="30"/>
      <c r="AC36" s="51">
        <f t="shared" si="4"/>
        <v>0.3728813559322034</v>
      </c>
      <c r="AD36" s="29"/>
    </row>
    <row r="37" spans="1:30" ht="15">
      <c r="A37" s="97"/>
      <c r="B37" s="28"/>
      <c r="C37" s="25" t="s">
        <v>19</v>
      </c>
      <c r="D37" s="12">
        <f t="shared" si="2"/>
        <v>195</v>
      </c>
      <c r="E37" s="12">
        <f t="shared" si="2"/>
        <v>177</v>
      </c>
      <c r="F37" s="13">
        <v>24</v>
      </c>
      <c r="G37" s="13">
        <v>23</v>
      </c>
      <c r="H37" s="13">
        <v>36</v>
      </c>
      <c r="I37" s="13">
        <v>33</v>
      </c>
      <c r="J37" s="13">
        <v>6</v>
      </c>
      <c r="K37" s="13">
        <v>6</v>
      </c>
      <c r="L37" s="13">
        <v>16</v>
      </c>
      <c r="M37" s="13">
        <v>15</v>
      </c>
      <c r="N37" s="13">
        <v>26</v>
      </c>
      <c r="O37" s="13">
        <v>24</v>
      </c>
      <c r="P37" s="13">
        <v>6</v>
      </c>
      <c r="Q37" s="13">
        <v>6</v>
      </c>
      <c r="R37" s="13"/>
      <c r="S37" s="13"/>
      <c r="T37" s="13">
        <v>7</v>
      </c>
      <c r="U37" s="20">
        <v>7</v>
      </c>
      <c r="V37" s="42">
        <f t="shared" si="3"/>
        <v>316</v>
      </c>
      <c r="W37" s="53">
        <f t="shared" si="3"/>
        <v>291</v>
      </c>
      <c r="X37" s="19"/>
      <c r="Y37" s="19"/>
      <c r="Z37" s="43"/>
      <c r="AA37" s="98"/>
      <c r="AB37" s="30"/>
      <c r="AC37" s="51">
        <f t="shared" si="4"/>
        <v>0.9208860759493671</v>
      </c>
      <c r="AD37" s="31"/>
    </row>
    <row r="38" spans="1:29" ht="15">
      <c r="A38" s="97"/>
      <c r="B38" s="28"/>
      <c r="C38" s="25" t="s">
        <v>20</v>
      </c>
      <c r="D38" s="12">
        <f t="shared" si="2"/>
        <v>92</v>
      </c>
      <c r="E38" s="12">
        <f t="shared" si="2"/>
        <v>36</v>
      </c>
      <c r="F38" s="13">
        <v>11</v>
      </c>
      <c r="G38" s="13">
        <v>6</v>
      </c>
      <c r="H38" s="13">
        <v>16</v>
      </c>
      <c r="I38" s="13">
        <v>8</v>
      </c>
      <c r="J38" s="13">
        <v>5</v>
      </c>
      <c r="K38" s="13">
        <v>1</v>
      </c>
      <c r="L38" s="13">
        <v>2</v>
      </c>
      <c r="M38" s="13">
        <v>2</v>
      </c>
      <c r="N38" s="13">
        <v>4</v>
      </c>
      <c r="O38" s="13">
        <v>2</v>
      </c>
      <c r="P38" s="13">
        <v>2</v>
      </c>
      <c r="Q38" s="13">
        <v>1</v>
      </c>
      <c r="R38" s="13">
        <v>1</v>
      </c>
      <c r="S38" s="13"/>
      <c r="T38" s="13">
        <v>3</v>
      </c>
      <c r="U38" s="20">
        <v>2</v>
      </c>
      <c r="V38" s="42">
        <f t="shared" si="3"/>
        <v>136</v>
      </c>
      <c r="W38" s="42">
        <f t="shared" si="3"/>
        <v>58</v>
      </c>
      <c r="X38" s="19"/>
      <c r="Y38" s="19"/>
      <c r="Z38" s="43"/>
      <c r="AA38" s="98"/>
      <c r="AB38" s="30"/>
      <c r="AC38" s="51">
        <f t="shared" si="4"/>
        <v>0.4264705882352941</v>
      </c>
    </row>
    <row r="39" spans="1:29" ht="15">
      <c r="A39" s="97"/>
      <c r="B39" s="28"/>
      <c r="C39" s="63" t="s">
        <v>21</v>
      </c>
      <c r="D39" s="66">
        <f t="shared" si="2"/>
        <v>30</v>
      </c>
      <c r="E39" s="66">
        <f t="shared" si="2"/>
        <v>17</v>
      </c>
      <c r="F39" s="65"/>
      <c r="G39" s="65"/>
      <c r="H39" s="65">
        <v>4</v>
      </c>
      <c r="I39" s="65">
        <v>2</v>
      </c>
      <c r="J39" s="65"/>
      <c r="K39" s="65"/>
      <c r="L39" s="65"/>
      <c r="M39" s="65"/>
      <c r="N39" s="65"/>
      <c r="O39" s="65"/>
      <c r="P39" s="65">
        <v>1</v>
      </c>
      <c r="Q39" s="65"/>
      <c r="R39" s="65"/>
      <c r="S39" s="65">
        <v>1</v>
      </c>
      <c r="T39" s="65">
        <v>1</v>
      </c>
      <c r="U39" s="67">
        <v>1</v>
      </c>
      <c r="V39" s="68">
        <f t="shared" si="3"/>
        <v>36</v>
      </c>
      <c r="W39" s="68">
        <f t="shared" si="3"/>
        <v>21</v>
      </c>
      <c r="X39" s="17"/>
      <c r="Y39" s="17"/>
      <c r="Z39" s="43"/>
      <c r="AA39" s="98"/>
      <c r="AB39" s="30"/>
      <c r="AC39" s="51">
        <f t="shared" si="4"/>
        <v>0.5833333333333334</v>
      </c>
    </row>
    <row r="40" spans="1:29" ht="15">
      <c r="A40" s="97"/>
      <c r="B40" s="28"/>
      <c r="C40" s="63" t="s">
        <v>22</v>
      </c>
      <c r="D40" s="66">
        <f t="shared" si="2"/>
        <v>106</v>
      </c>
      <c r="E40" s="66">
        <f t="shared" si="2"/>
        <v>31</v>
      </c>
      <c r="F40" s="65">
        <v>7</v>
      </c>
      <c r="G40" s="65">
        <v>2</v>
      </c>
      <c r="H40" s="65">
        <v>12</v>
      </c>
      <c r="I40" s="65">
        <v>5</v>
      </c>
      <c r="J40" s="65">
        <v>1</v>
      </c>
      <c r="K40" s="65">
        <v>1</v>
      </c>
      <c r="L40" s="65"/>
      <c r="M40" s="65"/>
      <c r="N40" s="65">
        <v>2</v>
      </c>
      <c r="O40" s="65">
        <v>1</v>
      </c>
      <c r="P40" s="65">
        <v>3</v>
      </c>
      <c r="Q40" s="65"/>
      <c r="R40" s="65"/>
      <c r="S40" s="65"/>
      <c r="T40" s="65">
        <v>2</v>
      </c>
      <c r="U40" s="67"/>
      <c r="V40" s="68">
        <f t="shared" si="3"/>
        <v>133</v>
      </c>
      <c r="W40" s="68">
        <f t="shared" si="3"/>
        <v>40</v>
      </c>
      <c r="X40" s="17"/>
      <c r="Y40" s="17"/>
      <c r="Z40" s="43"/>
      <c r="AA40" s="98"/>
      <c r="AB40" s="30"/>
      <c r="AC40" s="51">
        <f t="shared" si="4"/>
        <v>0.3007518796992481</v>
      </c>
    </row>
    <row r="41" spans="1:29" ht="15">
      <c r="A41" s="97"/>
      <c r="B41" s="28"/>
      <c r="C41" s="25" t="s">
        <v>23</v>
      </c>
      <c r="D41" s="12">
        <f t="shared" si="2"/>
        <v>52</v>
      </c>
      <c r="E41" s="12">
        <f t="shared" si="2"/>
        <v>0</v>
      </c>
      <c r="F41" s="13">
        <v>2</v>
      </c>
      <c r="G41" s="13"/>
      <c r="H41" s="13">
        <v>9</v>
      </c>
      <c r="I41" s="13">
        <v>1</v>
      </c>
      <c r="J41" s="13">
        <v>2</v>
      </c>
      <c r="K41" s="13">
        <v>1</v>
      </c>
      <c r="L41" s="13"/>
      <c r="M41" s="13"/>
      <c r="N41" s="13">
        <v>1</v>
      </c>
      <c r="O41" s="13"/>
      <c r="P41" s="13"/>
      <c r="Q41" s="13"/>
      <c r="R41" s="13"/>
      <c r="S41" s="13"/>
      <c r="T41" s="13"/>
      <c r="U41" s="20"/>
      <c r="V41" s="42">
        <f t="shared" si="3"/>
        <v>66</v>
      </c>
      <c r="W41" s="42">
        <f t="shared" si="3"/>
        <v>2</v>
      </c>
      <c r="X41" s="18"/>
      <c r="Y41" s="18"/>
      <c r="Z41" s="43"/>
      <c r="AA41" s="98"/>
      <c r="AB41" s="30"/>
      <c r="AC41" s="51">
        <f t="shared" si="4"/>
        <v>0.030303030303030304</v>
      </c>
    </row>
    <row r="42" spans="1:29" ht="15">
      <c r="A42" s="97"/>
      <c r="B42" s="28"/>
      <c r="C42" s="25" t="s">
        <v>24</v>
      </c>
      <c r="D42" s="12">
        <f t="shared" si="2"/>
        <v>6</v>
      </c>
      <c r="E42" s="12">
        <f t="shared" si="2"/>
        <v>0</v>
      </c>
      <c r="F42" s="13"/>
      <c r="G42" s="13"/>
      <c r="H42" s="13">
        <v>3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20"/>
      <c r="V42" s="42">
        <f t="shared" si="3"/>
        <v>9</v>
      </c>
      <c r="W42" s="42">
        <f t="shared" si="3"/>
        <v>0</v>
      </c>
      <c r="X42" s="19"/>
      <c r="Y42" s="19"/>
      <c r="Z42" s="43"/>
      <c r="AA42" s="98"/>
      <c r="AB42" s="30"/>
      <c r="AC42" s="51">
        <f t="shared" si="4"/>
        <v>0</v>
      </c>
    </row>
    <row r="43" spans="1:29" ht="15">
      <c r="A43" s="97"/>
      <c r="B43" s="28"/>
      <c r="C43" s="25" t="s">
        <v>25</v>
      </c>
      <c r="D43" s="12">
        <f t="shared" si="2"/>
        <v>169</v>
      </c>
      <c r="E43" s="12">
        <f t="shared" si="2"/>
        <v>16</v>
      </c>
      <c r="F43" s="13">
        <v>12</v>
      </c>
      <c r="G43" s="13"/>
      <c r="H43" s="13">
        <v>1</v>
      </c>
      <c r="I43" s="13"/>
      <c r="J43" s="13">
        <v>3</v>
      </c>
      <c r="K43" s="13">
        <v>1</v>
      </c>
      <c r="L43" s="13">
        <v>1</v>
      </c>
      <c r="M43" s="13"/>
      <c r="N43" s="13">
        <v>9</v>
      </c>
      <c r="O43" s="13">
        <v>2</v>
      </c>
      <c r="P43" s="13"/>
      <c r="Q43" s="13"/>
      <c r="R43" s="13"/>
      <c r="S43" s="13"/>
      <c r="T43" s="13">
        <v>6</v>
      </c>
      <c r="U43" s="20"/>
      <c r="V43" s="42">
        <f t="shared" si="3"/>
        <v>201</v>
      </c>
      <c r="W43" s="42">
        <f t="shared" si="3"/>
        <v>19</v>
      </c>
      <c r="X43" s="19"/>
      <c r="Y43" s="19"/>
      <c r="Z43" s="43"/>
      <c r="AA43" s="98"/>
      <c r="AB43" s="30"/>
      <c r="AC43" s="51">
        <f t="shared" si="4"/>
        <v>0.0945273631840796</v>
      </c>
    </row>
    <row r="44" spans="1:29" ht="15.75" thickBot="1">
      <c r="A44" s="97"/>
      <c r="B44" s="28"/>
      <c r="C44" s="26" t="s">
        <v>26</v>
      </c>
      <c r="D44" s="12">
        <f t="shared" si="2"/>
        <v>26</v>
      </c>
      <c r="E44" s="12">
        <f t="shared" si="2"/>
        <v>5</v>
      </c>
      <c r="F44" s="15"/>
      <c r="G44" s="15"/>
      <c r="H44" s="13">
        <v>2</v>
      </c>
      <c r="I44" s="13"/>
      <c r="J44" s="15">
        <v>2</v>
      </c>
      <c r="K44" s="15"/>
      <c r="L44" s="15"/>
      <c r="M44" s="15"/>
      <c r="N44" s="15"/>
      <c r="O44" s="15"/>
      <c r="P44" s="15"/>
      <c r="Q44" s="15"/>
      <c r="R44" s="15"/>
      <c r="S44" s="15"/>
      <c r="T44" s="15">
        <v>3</v>
      </c>
      <c r="U44" s="21"/>
      <c r="V44" s="42">
        <f t="shared" si="3"/>
        <v>33</v>
      </c>
      <c r="W44" s="42">
        <f t="shared" si="3"/>
        <v>5</v>
      </c>
      <c r="X44" s="19"/>
      <c r="Y44" s="19"/>
      <c r="Z44" s="43"/>
      <c r="AA44" s="98"/>
      <c r="AB44" s="30"/>
      <c r="AC44" s="51">
        <f t="shared" si="4"/>
        <v>0.15151515151515152</v>
      </c>
    </row>
    <row r="45" spans="1:29" ht="15.75" thickBot="1">
      <c r="A45" s="97"/>
      <c r="B45" s="28"/>
      <c r="C45" s="35" t="s">
        <v>27</v>
      </c>
      <c r="D45" s="54">
        <f>+(D25+F25+H25+J25+L25+N25+P25+R25+T25+V25)</f>
        <v>997</v>
      </c>
      <c r="E45" s="36">
        <f>+(E25+G25+I25+K25+M25+O25+Q25+S25+U25+W25)</f>
        <v>434</v>
      </c>
      <c r="F45" s="54">
        <f>SUM(F31:F44)</f>
        <v>103</v>
      </c>
      <c r="G45" s="54">
        <f aca="true" t="shared" si="5" ref="G45:Q45">SUM(G31:G44)</f>
        <v>52</v>
      </c>
      <c r="H45" s="54">
        <f t="shared" si="5"/>
        <v>119</v>
      </c>
      <c r="I45" s="54">
        <f t="shared" si="5"/>
        <v>68</v>
      </c>
      <c r="J45" s="54">
        <f t="shared" si="5"/>
        <v>40</v>
      </c>
      <c r="K45" s="54">
        <f t="shared" si="5"/>
        <v>17</v>
      </c>
      <c r="L45" s="54">
        <f t="shared" si="5"/>
        <v>29</v>
      </c>
      <c r="M45" s="54">
        <f t="shared" si="5"/>
        <v>19</v>
      </c>
      <c r="N45" s="54">
        <f t="shared" si="5"/>
        <v>74</v>
      </c>
      <c r="O45" s="54">
        <f t="shared" si="5"/>
        <v>39</v>
      </c>
      <c r="P45" s="54">
        <f t="shared" si="5"/>
        <v>18</v>
      </c>
      <c r="Q45" s="54">
        <f t="shared" si="5"/>
        <v>9</v>
      </c>
      <c r="R45" s="54">
        <f>SUM(R31:R44)</f>
        <v>3</v>
      </c>
      <c r="S45" s="54">
        <f>SUM(S31:S44)</f>
        <v>2</v>
      </c>
      <c r="T45" s="54">
        <f>SUM(T31:T44)</f>
        <v>32</v>
      </c>
      <c r="U45" s="44">
        <f>SUM(U31:U44)</f>
        <v>11</v>
      </c>
      <c r="V45" s="54">
        <f>+(D25+F25+H25+J25+L25+N25+P25+R25+T25+V25+F45+H45+J45+L45+N45+P45+R45+T45)</f>
        <v>1415</v>
      </c>
      <c r="W45" s="36">
        <f>+(E25+G25+I25+K25+M25+O25+Q25+S25+U25+W25+G45+I45+K45+M45+O45+Q45+S45+U45)</f>
        <v>651</v>
      </c>
      <c r="X45" s="17"/>
      <c r="Y45" s="17"/>
      <c r="Z45" s="17"/>
      <c r="AA45" s="98"/>
      <c r="AB45" s="30"/>
      <c r="AC45" s="47"/>
    </row>
    <row r="46" spans="1:28" ht="15.75" thickBot="1">
      <c r="A46" s="97"/>
      <c r="B46" s="28"/>
      <c r="C46" s="37" t="s">
        <v>40</v>
      </c>
      <c r="D46" s="76">
        <f>+(E45/D45)</f>
        <v>0.4353059177532598</v>
      </c>
      <c r="E46" s="77"/>
      <c r="F46" s="76">
        <f>+(G45/F45)</f>
        <v>0.5048543689320388</v>
      </c>
      <c r="G46" s="77"/>
      <c r="H46" s="76">
        <f>+(I45/H45)</f>
        <v>0.5714285714285714</v>
      </c>
      <c r="I46" s="77"/>
      <c r="J46" s="76">
        <f>+(K45/J45)</f>
        <v>0.425</v>
      </c>
      <c r="K46" s="77"/>
      <c r="L46" s="76">
        <f>+(M45/L45)</f>
        <v>0.6551724137931034</v>
      </c>
      <c r="M46" s="77"/>
      <c r="N46" s="76">
        <f>+(O45/N45)</f>
        <v>0.527027027027027</v>
      </c>
      <c r="O46" s="77"/>
      <c r="P46" s="76">
        <f>+(Q45/P45)</f>
        <v>0.5</v>
      </c>
      <c r="Q46" s="77"/>
      <c r="R46" s="76">
        <f>+(S45/R45)</f>
        <v>0.6666666666666666</v>
      </c>
      <c r="S46" s="77"/>
      <c r="T46" s="76">
        <f>+(U45/T45)</f>
        <v>0.34375</v>
      </c>
      <c r="U46" s="77"/>
      <c r="V46" s="76">
        <f>+(W45/V45)</f>
        <v>0.4600706713780919</v>
      </c>
      <c r="W46" s="77"/>
      <c r="X46" s="17"/>
      <c r="Y46" s="17"/>
      <c r="Z46" s="17"/>
      <c r="AA46" s="98"/>
      <c r="AB46" s="30"/>
    </row>
    <row r="47" spans="1:28" ht="12.75">
      <c r="A47" s="97"/>
      <c r="B47" s="2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"/>
      <c r="U47" s="3"/>
      <c r="V47" s="3"/>
      <c r="W47" s="2"/>
      <c r="X47" s="17"/>
      <c r="Y47" s="17"/>
      <c r="Z47" s="17"/>
      <c r="AA47" s="98"/>
      <c r="AB47" s="30"/>
    </row>
    <row r="48" spans="1:28" ht="12.75">
      <c r="A48" s="78"/>
      <c r="C48" s="2" t="s">
        <v>41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"/>
      <c r="U48" s="3"/>
      <c r="V48" s="3"/>
      <c r="W48" s="2"/>
      <c r="X48" s="2"/>
      <c r="Y48" s="2"/>
      <c r="Z48" s="2"/>
      <c r="AA48" s="2"/>
      <c r="AB48" s="2"/>
    </row>
    <row r="49" spans="1:28" ht="12.75">
      <c r="A49" s="7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3"/>
      <c r="U49" s="3"/>
      <c r="V49" s="3"/>
      <c r="W49" s="3"/>
      <c r="X49" s="2"/>
      <c r="Y49" s="2"/>
      <c r="Z49" s="2"/>
      <c r="AA49" s="2"/>
      <c r="AB49" s="2"/>
    </row>
    <row r="50" ht="12.75">
      <c r="A50" s="78"/>
    </row>
    <row r="51" ht="12.75">
      <c r="A51" s="78"/>
    </row>
    <row r="52" ht="12.75">
      <c r="A52" s="78"/>
    </row>
    <row r="53" ht="12.75">
      <c r="A53" s="78"/>
    </row>
    <row r="54" ht="12.75">
      <c r="A54" s="78"/>
    </row>
    <row r="55" ht="12.75">
      <c r="A55" s="78"/>
    </row>
    <row r="56" ht="12.75">
      <c r="A56" s="78"/>
    </row>
    <row r="57" ht="12.75">
      <c r="A57" s="78"/>
    </row>
    <row r="58" ht="12.75">
      <c r="A58" s="78"/>
    </row>
    <row r="59" ht="12.75">
      <c r="A59" s="78"/>
    </row>
    <row r="60" ht="12.75">
      <c r="A60" s="78"/>
    </row>
    <row r="61" ht="12.75">
      <c r="A61" s="78"/>
    </row>
    <row r="62" ht="12.75">
      <c r="A62" s="78"/>
    </row>
    <row r="63" ht="12.75">
      <c r="A63" s="78"/>
    </row>
    <row r="64" ht="12.75">
      <c r="A64" s="78"/>
    </row>
    <row r="65" ht="12.75">
      <c r="A65" s="78"/>
    </row>
    <row r="66" ht="12.75">
      <c r="A66" s="78"/>
    </row>
    <row r="67" ht="12.75">
      <c r="A67" s="78"/>
    </row>
    <row r="68" ht="12.75">
      <c r="A68" s="78"/>
    </row>
    <row r="69" ht="12.75">
      <c r="A69" s="78"/>
    </row>
    <row r="70" ht="12.75">
      <c r="A70" s="78"/>
    </row>
    <row r="71" ht="12.75">
      <c r="A71" s="78"/>
    </row>
    <row r="72" ht="12.75">
      <c r="A72" s="78"/>
    </row>
    <row r="73" ht="12.75">
      <c r="A73" s="78"/>
    </row>
    <row r="74" ht="12.75">
      <c r="A74" s="78"/>
    </row>
    <row r="75" ht="12.75">
      <c r="A75" s="78"/>
    </row>
    <row r="76" ht="12.75">
      <c r="A76" s="78"/>
    </row>
    <row r="77" ht="12.75">
      <c r="A77" s="78"/>
    </row>
    <row r="78" ht="12.75">
      <c r="A78" s="78"/>
    </row>
    <row r="79" ht="12.75">
      <c r="A79" s="78"/>
    </row>
    <row r="80" ht="12.75">
      <c r="A80" s="78"/>
    </row>
    <row r="81" ht="12.75">
      <c r="A81" s="78"/>
    </row>
    <row r="82" ht="12.75">
      <c r="A82" s="78"/>
    </row>
    <row r="83" ht="12.75">
      <c r="A83" s="78"/>
    </row>
    <row r="84" ht="12.75">
      <c r="A84" s="78"/>
    </row>
    <row r="85" ht="12.75">
      <c r="A85" s="78"/>
    </row>
    <row r="86" ht="12.75">
      <c r="A86" s="78"/>
    </row>
    <row r="87" ht="12.75">
      <c r="A87" s="78"/>
    </row>
    <row r="88" ht="12.75">
      <c r="A88" s="78"/>
    </row>
    <row r="89" ht="12.75">
      <c r="A89" s="78"/>
    </row>
    <row r="90" ht="12.75">
      <c r="A90" s="78"/>
    </row>
    <row r="91" ht="12.75">
      <c r="A91" s="78"/>
    </row>
    <row r="92" ht="12.75">
      <c r="A92" s="78"/>
    </row>
    <row r="93" ht="12.75">
      <c r="A93" s="78"/>
    </row>
  </sheetData>
  <sheetProtection/>
  <mergeCells count="54">
    <mergeCell ref="A1:A47"/>
    <mergeCell ref="AA1:AA47"/>
    <mergeCell ref="C6:Y6"/>
    <mergeCell ref="C8:C10"/>
    <mergeCell ref="D8:I8"/>
    <mergeCell ref="J8:O8"/>
    <mergeCell ref="P8:W8"/>
    <mergeCell ref="X8:Y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C28:C30"/>
    <mergeCell ref="D28:E29"/>
    <mergeCell ref="F28:K28"/>
    <mergeCell ref="L28:Q28"/>
    <mergeCell ref="R28:U28"/>
    <mergeCell ref="V28:W29"/>
    <mergeCell ref="F29:G29"/>
    <mergeCell ref="R46:S46"/>
    <mergeCell ref="T46:U46"/>
    <mergeCell ref="H29:I29"/>
    <mergeCell ref="J29:K29"/>
    <mergeCell ref="L29:M29"/>
    <mergeCell ref="N29:O29"/>
    <mergeCell ref="P29:Q29"/>
    <mergeCell ref="R29:S29"/>
    <mergeCell ref="V46:W46"/>
    <mergeCell ref="A48:A93"/>
    <mergeCell ref="T29:U29"/>
    <mergeCell ref="D46:E46"/>
    <mergeCell ref="F46:G46"/>
    <mergeCell ref="H46:I46"/>
    <mergeCell ref="J46:K46"/>
    <mergeCell ref="L46:M46"/>
    <mergeCell ref="N46:O46"/>
    <mergeCell ref="P46:Q4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49"/>
  <sheetViews>
    <sheetView zoomScale="80" zoomScaleNormal="80" zoomScalePageLayoutView="0" workbookViewId="0" topLeftCell="A1">
      <selection activeCell="T8" sqref="T8:T22"/>
    </sheetView>
  </sheetViews>
  <sheetFormatPr defaultColWidth="11.421875" defaultRowHeight="12.75"/>
  <cols>
    <col min="1" max="1" width="2.00390625" style="0" customWidth="1"/>
    <col min="2" max="2" width="6.7109375" style="0" customWidth="1"/>
    <col min="3" max="3" width="9.00390625" style="0" customWidth="1"/>
    <col min="16" max="16" width="15.140625" style="0" customWidth="1"/>
    <col min="17" max="17" width="7.421875" style="29" customWidth="1"/>
    <col min="19" max="19" width="16.28125" style="0" customWidth="1"/>
  </cols>
  <sheetData>
    <row r="1" spans="2:17" ht="12.75" customHeight="1">
      <c r="B1" s="98" t="s">
        <v>55</v>
      </c>
      <c r="Q1" s="106" t="s">
        <v>52</v>
      </c>
    </row>
    <row r="2" spans="2:17" ht="12.75">
      <c r="B2" s="98"/>
      <c r="Q2" s="107"/>
    </row>
    <row r="3" spans="2:17" ht="12.75">
      <c r="B3" s="98"/>
      <c r="Q3" s="107"/>
    </row>
    <row r="4" spans="2:17" ht="15.75">
      <c r="B4" s="98"/>
      <c r="D4" s="46"/>
      <c r="Q4" s="107"/>
    </row>
    <row r="5" spans="2:17" ht="23.25" customHeight="1">
      <c r="B5" s="98"/>
      <c r="C5" s="46"/>
      <c r="D5" s="99" t="s">
        <v>59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Q5" s="107"/>
    </row>
    <row r="6" spans="2:17" ht="13.5" thickBot="1">
      <c r="B6" s="98"/>
      <c r="Q6" s="107"/>
    </row>
    <row r="7" spans="2:21" ht="14.25">
      <c r="B7" s="98"/>
      <c r="G7" s="45"/>
      <c r="Q7" s="107"/>
      <c r="S7" s="4"/>
      <c r="T7" s="9" t="s">
        <v>53</v>
      </c>
      <c r="U7" s="1"/>
    </row>
    <row r="8" spans="2:20" ht="15">
      <c r="B8" s="98"/>
      <c r="Q8" s="107"/>
      <c r="S8" s="5" t="s">
        <v>14</v>
      </c>
      <c r="T8" s="42">
        <v>58</v>
      </c>
    </row>
    <row r="9" spans="2:20" ht="15">
      <c r="B9" s="98"/>
      <c r="Q9" s="107"/>
      <c r="S9" s="6" t="s">
        <v>15</v>
      </c>
      <c r="T9" s="42">
        <v>39</v>
      </c>
    </row>
    <row r="10" spans="2:20" ht="15">
      <c r="B10" s="98"/>
      <c r="Q10" s="107"/>
      <c r="S10" s="6" t="s">
        <v>16</v>
      </c>
      <c r="T10" s="42">
        <v>156</v>
      </c>
    </row>
    <row r="11" spans="2:20" ht="15">
      <c r="B11" s="98"/>
      <c r="Q11" s="107"/>
      <c r="S11" s="6" t="s">
        <v>17</v>
      </c>
      <c r="T11" s="42">
        <v>94</v>
      </c>
    </row>
    <row r="12" spans="2:20" ht="15">
      <c r="B12" s="98"/>
      <c r="Q12" s="107"/>
      <c r="S12" s="6" t="s">
        <v>47</v>
      </c>
      <c r="T12" s="42">
        <v>79</v>
      </c>
    </row>
    <row r="13" spans="2:20" ht="15">
      <c r="B13" s="98"/>
      <c r="Q13" s="107"/>
      <c r="S13" s="7" t="s">
        <v>45</v>
      </c>
      <c r="T13" s="42">
        <v>59</v>
      </c>
    </row>
    <row r="14" spans="2:20" ht="15">
      <c r="B14" s="98"/>
      <c r="Q14" s="107"/>
      <c r="S14" s="6" t="s">
        <v>46</v>
      </c>
      <c r="T14" s="42">
        <v>316</v>
      </c>
    </row>
    <row r="15" spans="2:20" ht="15">
      <c r="B15" s="98"/>
      <c r="Q15" s="107"/>
      <c r="S15" s="6" t="s">
        <v>20</v>
      </c>
      <c r="T15" s="42">
        <v>136</v>
      </c>
    </row>
    <row r="16" spans="2:20" ht="15">
      <c r="B16" s="98"/>
      <c r="Q16" s="107"/>
      <c r="S16" s="6" t="s">
        <v>21</v>
      </c>
      <c r="T16" s="42">
        <v>36</v>
      </c>
    </row>
    <row r="17" spans="2:20" ht="15">
      <c r="B17" s="98"/>
      <c r="Q17" s="107"/>
      <c r="S17" s="6" t="s">
        <v>48</v>
      </c>
      <c r="T17" s="42">
        <v>133</v>
      </c>
    </row>
    <row r="18" spans="2:20" ht="15">
      <c r="B18" s="98"/>
      <c r="Q18" s="107"/>
      <c r="S18" s="6" t="s">
        <v>23</v>
      </c>
      <c r="T18" s="42">
        <v>66</v>
      </c>
    </row>
    <row r="19" spans="2:20" ht="15">
      <c r="B19" s="98"/>
      <c r="Q19" s="107"/>
      <c r="S19" s="6" t="s">
        <v>49</v>
      </c>
      <c r="T19" s="42">
        <v>9</v>
      </c>
    </row>
    <row r="20" spans="2:20" ht="15">
      <c r="B20" s="98"/>
      <c r="Q20" s="107"/>
      <c r="S20" s="6" t="s">
        <v>25</v>
      </c>
      <c r="T20" s="42">
        <v>201</v>
      </c>
    </row>
    <row r="21" spans="2:20" ht="15">
      <c r="B21" s="98"/>
      <c r="Q21" s="107"/>
      <c r="S21" s="8" t="s">
        <v>50</v>
      </c>
      <c r="T21" s="42">
        <v>33</v>
      </c>
    </row>
    <row r="22" spans="2:21" ht="12.75">
      <c r="B22" s="98"/>
      <c r="Q22" s="107"/>
      <c r="S22" s="4"/>
      <c r="T22" s="10">
        <f>SUM(T8:T21)</f>
        <v>1415</v>
      </c>
      <c r="U22" s="10"/>
    </row>
    <row r="23" spans="2:17" ht="12.75">
      <c r="B23" s="98"/>
      <c r="Q23" s="107"/>
    </row>
    <row r="24" spans="2:17" ht="12.75">
      <c r="B24" s="98"/>
      <c r="Q24" s="107"/>
    </row>
    <row r="25" spans="2:17" ht="12.75">
      <c r="B25" s="98"/>
      <c r="Q25" s="107"/>
    </row>
    <row r="26" spans="2:17" ht="12.75">
      <c r="B26" s="98"/>
      <c r="Q26" s="107"/>
    </row>
    <row r="27" spans="2:17" ht="12.75">
      <c r="B27" s="98"/>
      <c r="Q27" s="107"/>
    </row>
    <row r="28" spans="2:17" ht="12.75">
      <c r="B28" s="98"/>
      <c r="Q28" s="107"/>
    </row>
    <row r="29" spans="2:17" ht="12.75">
      <c r="B29" s="98"/>
      <c r="Q29" s="107"/>
    </row>
    <row r="30" spans="2:17" ht="12.75">
      <c r="B30" s="98"/>
      <c r="Q30" s="107"/>
    </row>
    <row r="31" spans="2:17" ht="12.75">
      <c r="B31" s="98"/>
      <c r="Q31" s="107"/>
    </row>
    <row r="32" spans="2:17" ht="12.75">
      <c r="B32" s="98"/>
      <c r="Q32" s="107"/>
    </row>
    <row r="33" spans="2:17" ht="12.75">
      <c r="B33" s="98"/>
      <c r="Q33" s="107"/>
    </row>
    <row r="34" spans="2:17" ht="12.75">
      <c r="B34" s="98"/>
      <c r="Q34" s="107"/>
    </row>
    <row r="35" spans="2:17" ht="12.75">
      <c r="B35" s="98"/>
      <c r="Q35" s="107"/>
    </row>
    <row r="36" spans="2:17" ht="12.75">
      <c r="B36" s="98"/>
      <c r="Q36" s="107"/>
    </row>
    <row r="37" spans="2:17" ht="12.75">
      <c r="B37" s="98"/>
      <c r="Q37" s="107"/>
    </row>
    <row r="38" spans="2:17" ht="12.75">
      <c r="B38" s="98"/>
      <c r="Q38" s="107"/>
    </row>
    <row r="39" spans="2:17" ht="12.75">
      <c r="B39" s="98"/>
      <c r="Q39" s="107"/>
    </row>
    <row r="40" spans="2:17" ht="12.75">
      <c r="B40" s="98"/>
      <c r="Q40" s="107"/>
    </row>
    <row r="41" spans="2:17" ht="12.75">
      <c r="B41" s="98"/>
      <c r="D41" s="2" t="s">
        <v>41</v>
      </c>
      <c r="Q41" s="107"/>
    </row>
    <row r="42" spans="2:17" ht="12.75">
      <c r="B42" s="98"/>
      <c r="Q42" s="107"/>
    </row>
    <row r="43" spans="2:17" ht="12.75">
      <c r="B43" s="98"/>
      <c r="Q43" s="107"/>
    </row>
    <row r="44" spans="2:17" ht="12.75">
      <c r="B44" s="98"/>
      <c r="Q44" s="107"/>
    </row>
    <row r="45" spans="2:17" ht="12.75">
      <c r="B45" s="98"/>
      <c r="Q45" s="107"/>
    </row>
    <row r="46" spans="2:17" ht="12.75">
      <c r="B46" s="98"/>
      <c r="Q46" s="107"/>
    </row>
    <row r="47" spans="2:17" ht="12.75">
      <c r="B47" s="98"/>
      <c r="Q47" s="107"/>
    </row>
    <row r="48" ht="12.75">
      <c r="Q48" s="2"/>
    </row>
    <row r="49" ht="12.75">
      <c r="Q49" s="2"/>
    </row>
  </sheetData>
  <sheetProtection/>
  <mergeCells count="3">
    <mergeCell ref="B1:B47"/>
    <mergeCell ref="Q1:Q47"/>
    <mergeCell ref="D5:O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20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93"/>
  <sheetViews>
    <sheetView zoomScale="71" zoomScaleNormal="71" zoomScalePageLayoutView="0" workbookViewId="0" topLeftCell="A1">
      <selection activeCell="H22" sqref="H22"/>
    </sheetView>
  </sheetViews>
  <sheetFormatPr defaultColWidth="11.421875" defaultRowHeight="12.75"/>
  <cols>
    <col min="1" max="1" width="6.57421875" style="29" customWidth="1"/>
    <col min="2" max="2" width="4.140625" style="29" customWidth="1"/>
    <col min="3" max="3" width="37.7109375" style="29" customWidth="1"/>
    <col min="4" max="4" width="7.57421875" style="29" customWidth="1"/>
    <col min="5" max="14" width="6.7109375" style="29" customWidth="1"/>
    <col min="15" max="15" width="6.57421875" style="29" customWidth="1"/>
    <col min="16" max="21" width="6.7109375" style="29" customWidth="1"/>
    <col min="22" max="22" width="7.57421875" style="29" customWidth="1"/>
    <col min="23" max="23" width="6.7109375" style="29" customWidth="1"/>
    <col min="24" max="24" width="7.57421875" style="29" customWidth="1"/>
    <col min="25" max="25" width="6.7109375" style="29" customWidth="1"/>
    <col min="26" max="26" width="6.421875" style="29" customWidth="1"/>
    <col min="27" max="28" width="10.00390625" style="29" customWidth="1"/>
  </cols>
  <sheetData>
    <row r="1" spans="1:28" ht="12.75">
      <c r="A1" s="97" t="s">
        <v>54</v>
      </c>
      <c r="B1" s="28"/>
      <c r="AA1" s="98" t="s">
        <v>51</v>
      </c>
      <c r="AB1" s="30"/>
    </row>
    <row r="2" spans="1:28" ht="12.75">
      <c r="A2" s="97"/>
      <c r="B2" s="28"/>
      <c r="C2" s="3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98"/>
      <c r="AB2" s="30"/>
    </row>
    <row r="3" spans="1:28" ht="12.75">
      <c r="A3" s="97"/>
      <c r="B3" s="28"/>
      <c r="C3" s="3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98"/>
      <c r="AB3" s="30"/>
    </row>
    <row r="4" spans="1:28" ht="12.75">
      <c r="A4" s="97"/>
      <c r="B4" s="28"/>
      <c r="C4" s="3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98"/>
      <c r="AB4" s="30"/>
    </row>
    <row r="5" spans="1:28" ht="15.75">
      <c r="A5" s="97"/>
      <c r="B5" s="28"/>
      <c r="C5" s="3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98"/>
      <c r="AB5" s="30"/>
    </row>
    <row r="6" spans="1:28" ht="15.75">
      <c r="A6" s="97"/>
      <c r="B6" s="28"/>
      <c r="C6" s="99" t="s">
        <v>60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2"/>
      <c r="AA6" s="98"/>
      <c r="AB6" s="30"/>
    </row>
    <row r="7" spans="1:28" ht="15.75" thickBot="1">
      <c r="A7" s="97"/>
      <c r="B7" s="28"/>
      <c r="C7" s="3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98"/>
      <c r="AB7" s="30"/>
    </row>
    <row r="8" spans="1:28" ht="13.5" thickBot="1">
      <c r="A8" s="97"/>
      <c r="B8" s="28"/>
      <c r="C8" s="82" t="s">
        <v>3</v>
      </c>
      <c r="D8" s="100" t="s">
        <v>0</v>
      </c>
      <c r="E8" s="101"/>
      <c r="F8" s="101"/>
      <c r="G8" s="101"/>
      <c r="H8" s="101"/>
      <c r="I8" s="96"/>
      <c r="J8" s="95" t="s">
        <v>1</v>
      </c>
      <c r="K8" s="101"/>
      <c r="L8" s="101"/>
      <c r="M8" s="101"/>
      <c r="N8" s="101"/>
      <c r="O8" s="96"/>
      <c r="P8" s="95" t="s">
        <v>2</v>
      </c>
      <c r="Q8" s="101"/>
      <c r="R8" s="101"/>
      <c r="S8" s="101"/>
      <c r="T8" s="101"/>
      <c r="U8" s="101"/>
      <c r="V8" s="101"/>
      <c r="W8" s="96"/>
      <c r="X8" s="102" t="s">
        <v>42</v>
      </c>
      <c r="Y8" s="103"/>
      <c r="Z8" s="2"/>
      <c r="AA8" s="98"/>
      <c r="AB8" s="30"/>
    </row>
    <row r="9" spans="1:28" ht="13.5" thickBot="1">
      <c r="A9" s="97"/>
      <c r="B9" s="28"/>
      <c r="C9" s="83"/>
      <c r="D9" s="100" t="s">
        <v>4</v>
      </c>
      <c r="E9" s="96"/>
      <c r="F9" s="95" t="s">
        <v>5</v>
      </c>
      <c r="G9" s="96"/>
      <c r="H9" s="95" t="s">
        <v>6</v>
      </c>
      <c r="I9" s="96"/>
      <c r="J9" s="95" t="s">
        <v>7</v>
      </c>
      <c r="K9" s="96"/>
      <c r="L9" s="95" t="s">
        <v>8</v>
      </c>
      <c r="M9" s="96"/>
      <c r="N9" s="95" t="s">
        <v>9</v>
      </c>
      <c r="O9" s="96"/>
      <c r="P9" s="93" t="s">
        <v>10</v>
      </c>
      <c r="Q9" s="94"/>
      <c r="R9" s="93" t="s">
        <v>11</v>
      </c>
      <c r="S9" s="94"/>
      <c r="T9" s="93" t="s">
        <v>12</v>
      </c>
      <c r="U9" s="94"/>
      <c r="V9" s="95" t="s">
        <v>13</v>
      </c>
      <c r="W9" s="96"/>
      <c r="X9" s="104"/>
      <c r="Y9" s="105"/>
      <c r="Z9" s="2"/>
      <c r="AA9" s="98"/>
      <c r="AB9" s="30"/>
    </row>
    <row r="10" spans="1:28" ht="13.5" thickBot="1">
      <c r="A10" s="97"/>
      <c r="B10" s="28"/>
      <c r="C10" s="84"/>
      <c r="D10" s="58" t="s">
        <v>38</v>
      </c>
      <c r="E10" s="34" t="s">
        <v>39</v>
      </c>
      <c r="F10" s="34" t="s">
        <v>38</v>
      </c>
      <c r="G10" s="34" t="s">
        <v>39</v>
      </c>
      <c r="H10" s="34" t="s">
        <v>38</v>
      </c>
      <c r="I10" s="34" t="s">
        <v>39</v>
      </c>
      <c r="J10" s="34" t="s">
        <v>38</v>
      </c>
      <c r="K10" s="34" t="s">
        <v>39</v>
      </c>
      <c r="L10" s="34" t="s">
        <v>38</v>
      </c>
      <c r="M10" s="34" t="s">
        <v>39</v>
      </c>
      <c r="N10" s="34" t="s">
        <v>38</v>
      </c>
      <c r="O10" s="34" t="s">
        <v>39</v>
      </c>
      <c r="P10" s="34" t="s">
        <v>38</v>
      </c>
      <c r="Q10" s="34" t="s">
        <v>39</v>
      </c>
      <c r="R10" s="34" t="s">
        <v>38</v>
      </c>
      <c r="S10" s="34" t="s">
        <v>39</v>
      </c>
      <c r="T10" s="34" t="s">
        <v>38</v>
      </c>
      <c r="U10" s="34" t="s">
        <v>39</v>
      </c>
      <c r="V10" s="34" t="s">
        <v>38</v>
      </c>
      <c r="W10" s="34" t="s">
        <v>39</v>
      </c>
      <c r="X10" s="34" t="s">
        <v>38</v>
      </c>
      <c r="Y10" s="34" t="s">
        <v>39</v>
      </c>
      <c r="Z10" s="2"/>
      <c r="AA10" s="98"/>
      <c r="AB10" s="30"/>
    </row>
    <row r="11" spans="1:28" ht="14.25">
      <c r="A11" s="97"/>
      <c r="B11" s="28"/>
      <c r="C11" s="24" t="s">
        <v>14</v>
      </c>
      <c r="D11" s="12">
        <v>0</v>
      </c>
      <c r="E11" s="11">
        <v>0</v>
      </c>
      <c r="F11" s="11">
        <v>5</v>
      </c>
      <c r="G11" s="11">
        <v>0</v>
      </c>
      <c r="H11" s="11">
        <v>0</v>
      </c>
      <c r="I11" s="11">
        <v>0</v>
      </c>
      <c r="J11" s="11">
        <v>4</v>
      </c>
      <c r="K11" s="11"/>
      <c r="L11" s="11">
        <v>0</v>
      </c>
      <c r="M11" s="11">
        <v>0</v>
      </c>
      <c r="N11" s="11">
        <v>0</v>
      </c>
      <c r="O11" s="11">
        <v>0</v>
      </c>
      <c r="P11" s="11">
        <v>3</v>
      </c>
      <c r="Q11" s="11">
        <v>0</v>
      </c>
      <c r="R11" s="11">
        <v>2</v>
      </c>
      <c r="S11" s="11">
        <v>1</v>
      </c>
      <c r="T11" s="11">
        <v>3</v>
      </c>
      <c r="U11" s="11">
        <v>0</v>
      </c>
      <c r="V11" s="11">
        <v>0</v>
      </c>
      <c r="W11" s="11">
        <v>1</v>
      </c>
      <c r="X11" s="12">
        <f>(D11+F11+H11+J11+L11+N11+P11+R11+T11+V11)</f>
        <v>17</v>
      </c>
      <c r="Y11" s="12">
        <f>(E11+G11+I11+K11+M11+O11+Q11+S11+U11+W11)</f>
        <v>2</v>
      </c>
      <c r="Z11" s="2"/>
      <c r="AA11" s="98"/>
      <c r="AB11" s="30"/>
    </row>
    <row r="12" spans="1:28" ht="14.25">
      <c r="A12" s="97"/>
      <c r="B12" s="28"/>
      <c r="C12" s="25" t="s">
        <v>15</v>
      </c>
      <c r="D12" s="14">
        <v>2</v>
      </c>
      <c r="E12" s="13">
        <v>0</v>
      </c>
      <c r="F12" s="13">
        <v>27</v>
      </c>
      <c r="G12" s="13">
        <v>17</v>
      </c>
      <c r="H12" s="13">
        <v>0</v>
      </c>
      <c r="I12" s="13">
        <v>0</v>
      </c>
      <c r="J12" s="13"/>
      <c r="K12" s="13"/>
      <c r="L12" s="13">
        <v>0</v>
      </c>
      <c r="M12" s="13">
        <v>0</v>
      </c>
      <c r="N12" s="13">
        <v>0</v>
      </c>
      <c r="O12" s="13">
        <v>0</v>
      </c>
      <c r="P12" s="13">
        <v>4</v>
      </c>
      <c r="Q12" s="13">
        <v>4</v>
      </c>
      <c r="R12" s="13">
        <v>3</v>
      </c>
      <c r="S12" s="13">
        <v>2</v>
      </c>
      <c r="T12" s="13">
        <v>0</v>
      </c>
      <c r="U12" s="13">
        <v>0</v>
      </c>
      <c r="V12" s="13">
        <v>0</v>
      </c>
      <c r="W12" s="13">
        <v>0</v>
      </c>
      <c r="X12" s="12">
        <f aca="true" t="shared" si="0" ref="X12:Y24">(D12+F12+H12+J12+L12+N12+P12+R12+T12+V12)</f>
        <v>36</v>
      </c>
      <c r="Y12" s="12">
        <f t="shared" si="0"/>
        <v>23</v>
      </c>
      <c r="Z12" s="2"/>
      <c r="AA12" s="98"/>
      <c r="AB12" s="30"/>
    </row>
    <row r="13" spans="1:28" ht="14.25">
      <c r="A13" s="97"/>
      <c r="B13" s="28"/>
      <c r="C13" s="25" t="s">
        <v>16</v>
      </c>
      <c r="D13" s="14">
        <v>16</v>
      </c>
      <c r="E13" s="13">
        <v>3</v>
      </c>
      <c r="F13" s="13">
        <v>57</v>
      </c>
      <c r="G13" s="13">
        <v>32</v>
      </c>
      <c r="H13" s="13">
        <v>1</v>
      </c>
      <c r="I13" s="13">
        <v>1</v>
      </c>
      <c r="J13" s="13">
        <v>2</v>
      </c>
      <c r="K13" s="13">
        <v>1</v>
      </c>
      <c r="L13" s="13">
        <v>1</v>
      </c>
      <c r="M13" s="13">
        <v>1</v>
      </c>
      <c r="N13" s="13">
        <v>0</v>
      </c>
      <c r="O13" s="13">
        <v>0</v>
      </c>
      <c r="P13" s="13">
        <v>2</v>
      </c>
      <c r="Q13" s="13">
        <v>1</v>
      </c>
      <c r="R13" s="13">
        <v>6</v>
      </c>
      <c r="S13" s="13">
        <v>1</v>
      </c>
      <c r="T13" s="13">
        <v>2</v>
      </c>
      <c r="U13" s="13">
        <v>1</v>
      </c>
      <c r="V13" s="13">
        <v>2</v>
      </c>
      <c r="W13" s="13">
        <v>0</v>
      </c>
      <c r="X13" s="12">
        <f t="shared" si="0"/>
        <v>89</v>
      </c>
      <c r="Y13" s="12">
        <f t="shared" si="0"/>
        <v>41</v>
      </c>
      <c r="Z13" s="2"/>
      <c r="AA13" s="98"/>
      <c r="AB13" s="30"/>
    </row>
    <row r="14" spans="1:28" ht="14.25">
      <c r="A14" s="97"/>
      <c r="B14" s="28"/>
      <c r="C14" s="25" t="s">
        <v>17</v>
      </c>
      <c r="D14" s="14">
        <v>14</v>
      </c>
      <c r="E14" s="13">
        <v>10</v>
      </c>
      <c r="F14" s="13">
        <v>65</v>
      </c>
      <c r="G14" s="13">
        <v>15</v>
      </c>
      <c r="H14" s="13">
        <v>3</v>
      </c>
      <c r="I14" s="13">
        <v>1</v>
      </c>
      <c r="J14" s="13">
        <v>1</v>
      </c>
      <c r="K14" s="13"/>
      <c r="L14" s="13">
        <v>3</v>
      </c>
      <c r="M14" s="13">
        <v>1</v>
      </c>
      <c r="N14" s="13">
        <v>0</v>
      </c>
      <c r="O14" s="13">
        <v>0</v>
      </c>
      <c r="P14" s="13">
        <v>0</v>
      </c>
      <c r="Q14" s="13">
        <v>0</v>
      </c>
      <c r="R14" s="13">
        <v>10</v>
      </c>
      <c r="S14" s="13">
        <v>1</v>
      </c>
      <c r="T14" s="13">
        <v>9</v>
      </c>
      <c r="U14" s="13">
        <v>2</v>
      </c>
      <c r="V14" s="13">
        <v>5</v>
      </c>
      <c r="W14" s="13">
        <v>0</v>
      </c>
      <c r="X14" s="12">
        <f t="shared" si="0"/>
        <v>110</v>
      </c>
      <c r="Y14" s="12">
        <f t="shared" si="0"/>
        <v>30</v>
      </c>
      <c r="Z14" s="2"/>
      <c r="AA14" s="98"/>
      <c r="AB14" s="30"/>
    </row>
    <row r="15" spans="1:28" ht="14.25">
      <c r="A15" s="97"/>
      <c r="B15" s="28"/>
      <c r="C15" s="25" t="s">
        <v>18</v>
      </c>
      <c r="D15" s="14">
        <v>0</v>
      </c>
      <c r="E15" s="13">
        <v>0</v>
      </c>
      <c r="F15" s="13">
        <v>11</v>
      </c>
      <c r="G15" s="13">
        <v>11</v>
      </c>
      <c r="H15" s="13">
        <v>3</v>
      </c>
      <c r="I15" s="13">
        <v>2</v>
      </c>
      <c r="J15" s="13">
        <v>3</v>
      </c>
      <c r="K15" s="13">
        <v>3</v>
      </c>
      <c r="L15" s="13">
        <v>3</v>
      </c>
      <c r="M15" s="13">
        <v>2</v>
      </c>
      <c r="N15" s="13">
        <v>0</v>
      </c>
      <c r="O15" s="13">
        <v>0</v>
      </c>
      <c r="P15" s="13">
        <v>5</v>
      </c>
      <c r="Q15" s="13">
        <v>5</v>
      </c>
      <c r="R15" s="13">
        <v>4</v>
      </c>
      <c r="S15" s="13">
        <v>4</v>
      </c>
      <c r="T15" s="13">
        <v>3</v>
      </c>
      <c r="U15" s="13">
        <v>3</v>
      </c>
      <c r="V15" s="13">
        <v>2</v>
      </c>
      <c r="W15" s="13">
        <v>2</v>
      </c>
      <c r="X15" s="12">
        <f t="shared" si="0"/>
        <v>34</v>
      </c>
      <c r="Y15" s="12">
        <f t="shared" si="0"/>
        <v>32</v>
      </c>
      <c r="Z15" s="2"/>
      <c r="AA15" s="98"/>
      <c r="AB15" s="30"/>
    </row>
    <row r="16" spans="1:28" ht="14.25">
      <c r="A16" s="97"/>
      <c r="B16" s="28"/>
      <c r="C16" s="25" t="s">
        <v>45</v>
      </c>
      <c r="D16" s="14">
        <v>1</v>
      </c>
      <c r="E16" s="13">
        <v>0</v>
      </c>
      <c r="F16" s="13">
        <v>6</v>
      </c>
      <c r="G16" s="13">
        <v>2</v>
      </c>
      <c r="H16" s="75">
        <v>1</v>
      </c>
      <c r="I16" s="13">
        <v>1</v>
      </c>
      <c r="J16" s="13">
        <v>2</v>
      </c>
      <c r="K16" s="13">
        <v>1</v>
      </c>
      <c r="L16" s="13">
        <v>11</v>
      </c>
      <c r="M16" s="13">
        <v>1</v>
      </c>
      <c r="N16" s="13">
        <v>0</v>
      </c>
      <c r="O16" s="13">
        <v>0</v>
      </c>
      <c r="P16" s="13">
        <v>1</v>
      </c>
      <c r="Q16" s="13">
        <v>0</v>
      </c>
      <c r="R16" s="13">
        <v>2</v>
      </c>
      <c r="S16" s="13">
        <v>2</v>
      </c>
      <c r="T16" s="13">
        <v>1</v>
      </c>
      <c r="U16" s="13">
        <v>1</v>
      </c>
      <c r="V16" s="13">
        <v>2</v>
      </c>
      <c r="W16" s="13">
        <v>1</v>
      </c>
      <c r="X16" s="12">
        <f t="shared" si="0"/>
        <v>27</v>
      </c>
      <c r="Y16" s="12">
        <f t="shared" si="0"/>
        <v>9</v>
      </c>
      <c r="Z16" s="2"/>
      <c r="AA16" s="98"/>
      <c r="AB16" s="30"/>
    </row>
    <row r="17" spans="1:28" ht="14.25">
      <c r="A17" s="97"/>
      <c r="B17" s="28"/>
      <c r="C17" s="25" t="s">
        <v>19</v>
      </c>
      <c r="D17" s="14">
        <v>10</v>
      </c>
      <c r="E17" s="13">
        <v>10</v>
      </c>
      <c r="F17" s="13">
        <v>92</v>
      </c>
      <c r="G17" s="13">
        <v>86</v>
      </c>
      <c r="H17" s="13">
        <v>11</v>
      </c>
      <c r="I17" s="13">
        <v>11</v>
      </c>
      <c r="J17" s="13">
        <v>8</v>
      </c>
      <c r="K17" s="13">
        <v>6</v>
      </c>
      <c r="L17" s="13">
        <v>11</v>
      </c>
      <c r="M17" s="13">
        <v>11</v>
      </c>
      <c r="N17" s="13">
        <v>0</v>
      </c>
      <c r="O17" s="13">
        <v>0</v>
      </c>
      <c r="P17" s="13">
        <v>17</v>
      </c>
      <c r="Q17" s="13">
        <v>17</v>
      </c>
      <c r="R17" s="13">
        <v>20</v>
      </c>
      <c r="S17" s="13">
        <v>17</v>
      </c>
      <c r="T17" s="13">
        <v>9</v>
      </c>
      <c r="U17" s="13">
        <v>9</v>
      </c>
      <c r="V17" s="13">
        <v>2</v>
      </c>
      <c r="W17" s="13">
        <v>2</v>
      </c>
      <c r="X17" s="12">
        <f t="shared" si="0"/>
        <v>180</v>
      </c>
      <c r="Y17" s="12">
        <f t="shared" si="0"/>
        <v>169</v>
      </c>
      <c r="Z17" s="2"/>
      <c r="AA17" s="98"/>
      <c r="AB17" s="30"/>
    </row>
    <row r="18" spans="1:28" ht="14.25">
      <c r="A18" s="97"/>
      <c r="B18" s="28"/>
      <c r="C18" s="25" t="s">
        <v>20</v>
      </c>
      <c r="D18" s="14">
        <v>16</v>
      </c>
      <c r="E18" s="13">
        <v>7</v>
      </c>
      <c r="F18" s="13">
        <v>27</v>
      </c>
      <c r="G18" s="13">
        <v>10</v>
      </c>
      <c r="H18" s="13">
        <v>14</v>
      </c>
      <c r="I18" s="13">
        <v>7</v>
      </c>
      <c r="J18" s="13">
        <v>9</v>
      </c>
      <c r="K18" s="13">
        <v>7</v>
      </c>
      <c r="L18" s="13">
        <v>14</v>
      </c>
      <c r="M18" s="13">
        <v>7</v>
      </c>
      <c r="N18" s="13">
        <v>0</v>
      </c>
      <c r="O18" s="13">
        <v>0</v>
      </c>
      <c r="P18" s="13">
        <v>8</v>
      </c>
      <c r="Q18" s="13">
        <v>4</v>
      </c>
      <c r="R18" s="13">
        <v>9</v>
      </c>
      <c r="S18" s="13">
        <v>4</v>
      </c>
      <c r="T18" s="13">
        <v>3</v>
      </c>
      <c r="U18" s="13">
        <v>1</v>
      </c>
      <c r="V18" s="13">
        <v>5</v>
      </c>
      <c r="W18" s="13">
        <v>2</v>
      </c>
      <c r="X18" s="12">
        <f t="shared" si="0"/>
        <v>105</v>
      </c>
      <c r="Y18" s="12">
        <f t="shared" si="0"/>
        <v>49</v>
      </c>
      <c r="Z18" s="2"/>
      <c r="AA18" s="98"/>
      <c r="AB18" s="30"/>
    </row>
    <row r="19" spans="1:28" ht="14.25">
      <c r="A19" s="97"/>
      <c r="B19" s="28"/>
      <c r="C19" s="25" t="s">
        <v>21</v>
      </c>
      <c r="D19" s="14">
        <v>9</v>
      </c>
      <c r="E19" s="13">
        <v>4</v>
      </c>
      <c r="F19" s="13">
        <v>21</v>
      </c>
      <c r="G19" s="13">
        <v>15</v>
      </c>
      <c r="H19" s="13">
        <v>2</v>
      </c>
      <c r="I19" s="13">
        <v>1</v>
      </c>
      <c r="J19" s="13">
        <v>1</v>
      </c>
      <c r="K19" s="13">
        <v>1</v>
      </c>
      <c r="L19" s="13">
        <v>2</v>
      </c>
      <c r="M19" s="13">
        <v>1</v>
      </c>
      <c r="N19" s="13">
        <v>1</v>
      </c>
      <c r="O19" s="13">
        <v>0</v>
      </c>
      <c r="P19" s="13">
        <v>0</v>
      </c>
      <c r="Q19" s="13">
        <v>0</v>
      </c>
      <c r="R19" s="13">
        <v>3</v>
      </c>
      <c r="S19" s="13">
        <v>1</v>
      </c>
      <c r="T19" s="13">
        <v>0</v>
      </c>
      <c r="U19" s="13">
        <v>0</v>
      </c>
      <c r="V19" s="13">
        <v>0</v>
      </c>
      <c r="W19" s="13">
        <v>0</v>
      </c>
      <c r="X19" s="12">
        <f t="shared" si="0"/>
        <v>39</v>
      </c>
      <c r="Y19" s="12">
        <f t="shared" si="0"/>
        <v>23</v>
      </c>
      <c r="Z19" s="2"/>
      <c r="AA19" s="98"/>
      <c r="AB19" s="30"/>
    </row>
    <row r="20" spans="1:28" ht="14.25">
      <c r="A20" s="97"/>
      <c r="B20" s="28"/>
      <c r="C20" s="25" t="s">
        <v>22</v>
      </c>
      <c r="D20" s="14">
        <v>12</v>
      </c>
      <c r="E20" s="13">
        <v>4</v>
      </c>
      <c r="F20" s="13">
        <v>57</v>
      </c>
      <c r="G20" s="13">
        <v>24</v>
      </c>
      <c r="H20" s="13">
        <v>3</v>
      </c>
      <c r="I20" s="13">
        <v>2</v>
      </c>
      <c r="J20" s="13">
        <v>1</v>
      </c>
      <c r="K20" s="13"/>
      <c r="L20" s="13">
        <v>3</v>
      </c>
      <c r="M20" s="13">
        <v>2</v>
      </c>
      <c r="N20" s="13">
        <v>0</v>
      </c>
      <c r="O20" s="13">
        <v>0</v>
      </c>
      <c r="P20" s="13">
        <v>7</v>
      </c>
      <c r="Q20" s="13">
        <v>1</v>
      </c>
      <c r="R20" s="13">
        <v>9</v>
      </c>
      <c r="S20" s="13">
        <v>1</v>
      </c>
      <c r="T20" s="13">
        <v>2</v>
      </c>
      <c r="U20" s="13">
        <v>0</v>
      </c>
      <c r="V20" s="13">
        <v>3</v>
      </c>
      <c r="W20" s="13">
        <v>0</v>
      </c>
      <c r="X20" s="12">
        <f t="shared" si="0"/>
        <v>97</v>
      </c>
      <c r="Y20" s="12">
        <f t="shared" si="0"/>
        <v>34</v>
      </c>
      <c r="Z20" s="2"/>
      <c r="AA20" s="98"/>
      <c r="AB20" s="30"/>
    </row>
    <row r="21" spans="1:28" ht="14.25">
      <c r="A21" s="97"/>
      <c r="B21" s="28"/>
      <c r="C21" s="25" t="s">
        <v>23</v>
      </c>
      <c r="D21" s="14">
        <v>23</v>
      </c>
      <c r="E21" s="13">
        <v>1</v>
      </c>
      <c r="F21" s="13">
        <v>29</v>
      </c>
      <c r="G21" s="13">
        <v>3</v>
      </c>
      <c r="H21" s="13">
        <v>0</v>
      </c>
      <c r="I21" s="13">
        <v>0</v>
      </c>
      <c r="J21" s="13"/>
      <c r="K21" s="13"/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1</v>
      </c>
      <c r="U21" s="13">
        <v>0</v>
      </c>
      <c r="V21" s="13">
        <v>0</v>
      </c>
      <c r="W21" s="13">
        <v>0</v>
      </c>
      <c r="X21" s="12">
        <f t="shared" si="0"/>
        <v>53</v>
      </c>
      <c r="Y21" s="12">
        <f t="shared" si="0"/>
        <v>4</v>
      </c>
      <c r="Z21" s="2"/>
      <c r="AA21" s="98"/>
      <c r="AB21" s="30"/>
    </row>
    <row r="22" spans="1:28" ht="14.25">
      <c r="A22" s="97"/>
      <c r="B22" s="28"/>
      <c r="C22" s="25" t="s">
        <v>24</v>
      </c>
      <c r="D22" s="14">
        <v>0</v>
      </c>
      <c r="E22" s="13">
        <v>0</v>
      </c>
      <c r="F22" s="13">
        <v>2</v>
      </c>
      <c r="G22" s="13">
        <v>0</v>
      </c>
      <c r="H22" s="13">
        <v>0</v>
      </c>
      <c r="I22" s="13">
        <v>0</v>
      </c>
      <c r="J22" s="13"/>
      <c r="K22" s="13"/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1</v>
      </c>
      <c r="S22" s="13">
        <v>1</v>
      </c>
      <c r="T22" s="13">
        <v>1</v>
      </c>
      <c r="U22" s="13">
        <v>0</v>
      </c>
      <c r="V22" s="13">
        <v>0</v>
      </c>
      <c r="W22" s="13">
        <v>0</v>
      </c>
      <c r="X22" s="12">
        <f t="shared" si="0"/>
        <v>4</v>
      </c>
      <c r="Y22" s="12">
        <f t="shared" si="0"/>
        <v>1</v>
      </c>
      <c r="Z22" s="2"/>
      <c r="AA22" s="98"/>
      <c r="AB22" s="30"/>
    </row>
    <row r="23" spans="1:28" ht="14.25">
      <c r="A23" s="97"/>
      <c r="B23" s="28"/>
      <c r="C23" s="25" t="s">
        <v>25</v>
      </c>
      <c r="D23" s="14">
        <v>30</v>
      </c>
      <c r="E23" s="13">
        <v>0</v>
      </c>
      <c r="F23" s="13">
        <v>112</v>
      </c>
      <c r="G23" s="13">
        <v>11</v>
      </c>
      <c r="H23" s="13">
        <v>2</v>
      </c>
      <c r="I23" s="13">
        <v>5</v>
      </c>
      <c r="J23" s="13">
        <v>5</v>
      </c>
      <c r="K23" s="13">
        <v>3</v>
      </c>
      <c r="L23" s="13">
        <v>2</v>
      </c>
      <c r="M23" s="13">
        <v>2</v>
      </c>
      <c r="N23" s="13">
        <v>1</v>
      </c>
      <c r="O23" s="13">
        <v>0</v>
      </c>
      <c r="P23" s="13">
        <v>8</v>
      </c>
      <c r="Q23" s="13">
        <v>0</v>
      </c>
      <c r="R23" s="13">
        <v>11</v>
      </c>
      <c r="S23" s="13">
        <v>4</v>
      </c>
      <c r="T23" s="13">
        <v>6</v>
      </c>
      <c r="U23" s="13">
        <v>1</v>
      </c>
      <c r="V23" s="13">
        <v>8</v>
      </c>
      <c r="W23" s="13">
        <v>1</v>
      </c>
      <c r="X23" s="12">
        <f t="shared" si="0"/>
        <v>185</v>
      </c>
      <c r="Y23" s="12">
        <f t="shared" si="0"/>
        <v>27</v>
      </c>
      <c r="Z23" s="2"/>
      <c r="AA23" s="98"/>
      <c r="AB23" s="30"/>
    </row>
    <row r="24" spans="1:28" ht="15" thickBot="1">
      <c r="A24" s="97"/>
      <c r="B24" s="28"/>
      <c r="C24" s="26" t="s">
        <v>26</v>
      </c>
      <c r="D24" s="22">
        <v>2</v>
      </c>
      <c r="E24" s="23">
        <v>1</v>
      </c>
      <c r="F24" s="23">
        <v>20</v>
      </c>
      <c r="G24" s="23">
        <v>5</v>
      </c>
      <c r="H24" s="23">
        <v>3</v>
      </c>
      <c r="I24" s="23">
        <v>1</v>
      </c>
      <c r="J24" s="23"/>
      <c r="K24" s="23"/>
      <c r="L24" s="13">
        <v>3</v>
      </c>
      <c r="M24" s="13">
        <v>1</v>
      </c>
      <c r="N24" s="23">
        <v>0</v>
      </c>
      <c r="O24" s="23">
        <v>0</v>
      </c>
      <c r="P24" s="23">
        <v>1</v>
      </c>
      <c r="Q24" s="23">
        <v>0</v>
      </c>
      <c r="R24" s="23">
        <v>6</v>
      </c>
      <c r="S24" s="23">
        <v>1</v>
      </c>
      <c r="T24" s="23">
        <v>1</v>
      </c>
      <c r="U24" s="23">
        <v>0</v>
      </c>
      <c r="V24" s="23">
        <v>1</v>
      </c>
      <c r="W24" s="23">
        <v>0</v>
      </c>
      <c r="X24" s="12">
        <f t="shared" si="0"/>
        <v>37</v>
      </c>
      <c r="Y24" s="12">
        <f t="shared" si="0"/>
        <v>9</v>
      </c>
      <c r="Z24" s="2"/>
      <c r="AA24" s="98"/>
      <c r="AB24" s="30"/>
    </row>
    <row r="25" spans="1:28" ht="15.75" thickBot="1">
      <c r="A25" s="97"/>
      <c r="B25" s="28"/>
      <c r="C25" s="35" t="s">
        <v>27</v>
      </c>
      <c r="D25" s="36">
        <f>SUM(D11:D24)</f>
        <v>135</v>
      </c>
      <c r="E25" s="57">
        <f>SUM(E11:E24)</f>
        <v>40</v>
      </c>
      <c r="F25" s="57">
        <f aca="true" t="shared" si="1" ref="F25:W25">SUM(F11:F24)</f>
        <v>531</v>
      </c>
      <c r="G25" s="57">
        <f t="shared" si="1"/>
        <v>231</v>
      </c>
      <c r="H25" s="57">
        <f t="shared" si="1"/>
        <v>43</v>
      </c>
      <c r="I25" s="57">
        <f t="shared" si="1"/>
        <v>32</v>
      </c>
      <c r="J25" s="57">
        <f t="shared" si="1"/>
        <v>36</v>
      </c>
      <c r="K25" s="57">
        <f t="shared" si="1"/>
        <v>22</v>
      </c>
      <c r="L25" s="61">
        <f t="shared" si="1"/>
        <v>53</v>
      </c>
      <c r="M25" s="61">
        <f t="shared" si="1"/>
        <v>29</v>
      </c>
      <c r="N25" s="57">
        <f t="shared" si="1"/>
        <v>2</v>
      </c>
      <c r="O25" s="57">
        <f t="shared" si="1"/>
        <v>0</v>
      </c>
      <c r="P25" s="57">
        <f t="shared" si="1"/>
        <v>56</v>
      </c>
      <c r="Q25" s="57">
        <f t="shared" si="1"/>
        <v>32</v>
      </c>
      <c r="R25" s="57">
        <f t="shared" si="1"/>
        <v>86</v>
      </c>
      <c r="S25" s="57">
        <f t="shared" si="1"/>
        <v>40</v>
      </c>
      <c r="T25" s="57">
        <f t="shared" si="1"/>
        <v>41</v>
      </c>
      <c r="U25" s="57">
        <f t="shared" si="1"/>
        <v>18</v>
      </c>
      <c r="V25" s="57">
        <f t="shared" si="1"/>
        <v>30</v>
      </c>
      <c r="W25" s="57">
        <f t="shared" si="1"/>
        <v>9</v>
      </c>
      <c r="X25" s="57">
        <f>+(D25+F25+H25+J25+L25+N25+P25+R25+T25+V25)</f>
        <v>1013</v>
      </c>
      <c r="Y25" s="36">
        <f>+(E25+G25+I25+K25+M25+O25+Q25+S25+U25+W25)</f>
        <v>453</v>
      </c>
      <c r="Z25" s="2"/>
      <c r="AA25" s="98"/>
      <c r="AB25" s="30"/>
    </row>
    <row r="26" spans="1:28" ht="15.75" thickBot="1">
      <c r="A26" s="97"/>
      <c r="B26" s="28"/>
      <c r="C26" s="37" t="s">
        <v>40</v>
      </c>
      <c r="D26" s="76">
        <f>+(E25/D25)</f>
        <v>0.2962962962962963</v>
      </c>
      <c r="E26" s="77"/>
      <c r="F26" s="76">
        <f>+(G25/F25)</f>
        <v>0.4350282485875706</v>
      </c>
      <c r="G26" s="77"/>
      <c r="H26" s="76">
        <f>+(I25/H25)</f>
        <v>0.7441860465116279</v>
      </c>
      <c r="I26" s="77"/>
      <c r="J26" s="76">
        <f>+(K25/J25)</f>
        <v>0.6111111111111112</v>
      </c>
      <c r="K26" s="77"/>
      <c r="L26" s="76">
        <f>+(M25/L25)</f>
        <v>0.5471698113207547</v>
      </c>
      <c r="M26" s="77"/>
      <c r="N26" s="76">
        <f>+(O25/N25)</f>
        <v>0</v>
      </c>
      <c r="O26" s="77"/>
      <c r="P26" s="76">
        <f>+(Q25/P25)</f>
        <v>0.5714285714285714</v>
      </c>
      <c r="Q26" s="77"/>
      <c r="R26" s="76">
        <f>+(S25/R25)</f>
        <v>0.46511627906976744</v>
      </c>
      <c r="S26" s="77"/>
      <c r="T26" s="76">
        <f>+(U25/T25)</f>
        <v>0.43902439024390244</v>
      </c>
      <c r="U26" s="77"/>
      <c r="V26" s="76">
        <f>+(W25/V25)</f>
        <v>0.3</v>
      </c>
      <c r="W26" s="77"/>
      <c r="X26" s="76">
        <f>+(Y25/X25)</f>
        <v>0.4471865745310958</v>
      </c>
      <c r="Y26" s="77"/>
      <c r="Z26" s="2"/>
      <c r="AA26" s="98"/>
      <c r="AB26" s="30"/>
    </row>
    <row r="27" spans="1:28" ht="13.5" thickBot="1">
      <c r="A27" s="97"/>
      <c r="B27" s="2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98"/>
      <c r="AB27" s="30"/>
    </row>
    <row r="28" spans="1:28" ht="13.5" thickBot="1">
      <c r="A28" s="97"/>
      <c r="B28" s="28"/>
      <c r="C28" s="82" t="s">
        <v>3</v>
      </c>
      <c r="D28" s="85" t="s">
        <v>43</v>
      </c>
      <c r="E28" s="86"/>
      <c r="F28" s="79" t="s">
        <v>28</v>
      </c>
      <c r="G28" s="81"/>
      <c r="H28" s="81"/>
      <c r="I28" s="81"/>
      <c r="J28" s="81"/>
      <c r="K28" s="80"/>
      <c r="L28" s="79" t="s">
        <v>29</v>
      </c>
      <c r="M28" s="81"/>
      <c r="N28" s="81"/>
      <c r="O28" s="81"/>
      <c r="P28" s="81"/>
      <c r="Q28" s="81"/>
      <c r="R28" s="79" t="s">
        <v>44</v>
      </c>
      <c r="S28" s="81"/>
      <c r="T28" s="81"/>
      <c r="U28" s="81"/>
      <c r="V28" s="89" t="s">
        <v>27</v>
      </c>
      <c r="W28" s="90"/>
      <c r="X28" s="19"/>
      <c r="Y28" s="19"/>
      <c r="Z28" s="19"/>
      <c r="AA28" s="98"/>
      <c r="AB28" s="30"/>
    </row>
    <row r="29" spans="1:28" ht="13.5" thickBot="1">
      <c r="A29" s="97"/>
      <c r="B29" s="28"/>
      <c r="C29" s="83"/>
      <c r="D29" s="87"/>
      <c r="E29" s="88"/>
      <c r="F29" s="79" t="s">
        <v>30</v>
      </c>
      <c r="G29" s="80"/>
      <c r="H29" s="79" t="s">
        <v>31</v>
      </c>
      <c r="I29" s="80"/>
      <c r="J29" s="79" t="s">
        <v>32</v>
      </c>
      <c r="K29" s="80"/>
      <c r="L29" s="79" t="s">
        <v>33</v>
      </c>
      <c r="M29" s="80"/>
      <c r="N29" s="79" t="s">
        <v>34</v>
      </c>
      <c r="O29" s="80"/>
      <c r="P29" s="79" t="s">
        <v>35</v>
      </c>
      <c r="Q29" s="80"/>
      <c r="R29" s="79" t="s">
        <v>36</v>
      </c>
      <c r="S29" s="81"/>
      <c r="T29" s="79" t="s">
        <v>37</v>
      </c>
      <c r="U29" s="81"/>
      <c r="V29" s="91"/>
      <c r="W29" s="92"/>
      <c r="X29" s="19"/>
      <c r="Y29" s="19"/>
      <c r="Z29" s="19"/>
      <c r="AA29" s="98"/>
      <c r="AB29" s="30"/>
    </row>
    <row r="30" spans="1:28" ht="13.5" thickBot="1">
      <c r="A30" s="97"/>
      <c r="B30" s="28"/>
      <c r="C30" s="84"/>
      <c r="D30" s="38" t="s">
        <v>38</v>
      </c>
      <c r="E30" s="39" t="s">
        <v>39</v>
      </c>
      <c r="F30" s="34" t="s">
        <v>38</v>
      </c>
      <c r="G30" s="34" t="s">
        <v>39</v>
      </c>
      <c r="H30" s="34" t="s">
        <v>38</v>
      </c>
      <c r="I30" s="34" t="s">
        <v>39</v>
      </c>
      <c r="J30" s="34" t="s">
        <v>38</v>
      </c>
      <c r="K30" s="34" t="s">
        <v>39</v>
      </c>
      <c r="L30" s="34" t="s">
        <v>38</v>
      </c>
      <c r="M30" s="34" t="s">
        <v>39</v>
      </c>
      <c r="N30" s="34" t="s">
        <v>38</v>
      </c>
      <c r="O30" s="34" t="s">
        <v>39</v>
      </c>
      <c r="P30" s="34" t="s">
        <v>38</v>
      </c>
      <c r="Q30" s="34" t="s">
        <v>39</v>
      </c>
      <c r="R30" s="34" t="s">
        <v>38</v>
      </c>
      <c r="S30" s="62" t="s">
        <v>39</v>
      </c>
      <c r="T30" s="34" t="s">
        <v>38</v>
      </c>
      <c r="U30" s="34" t="s">
        <v>39</v>
      </c>
      <c r="V30" s="40" t="s">
        <v>38</v>
      </c>
      <c r="W30" s="40" t="s">
        <v>39</v>
      </c>
      <c r="X30" s="19"/>
      <c r="Y30" s="19"/>
      <c r="Z30" s="19"/>
      <c r="AA30" s="98"/>
      <c r="AB30" s="30"/>
    </row>
    <row r="31" spans="1:29" ht="15">
      <c r="A31" s="97"/>
      <c r="B31" s="28"/>
      <c r="C31" s="24" t="s">
        <v>14</v>
      </c>
      <c r="D31" s="12">
        <f aca="true" t="shared" si="2" ref="D31:D44">(X11)</f>
        <v>17</v>
      </c>
      <c r="E31" s="12">
        <f aca="true" t="shared" si="3" ref="E31:E44">(Y11)</f>
        <v>2</v>
      </c>
      <c r="F31" s="11">
        <v>1</v>
      </c>
      <c r="G31" s="11">
        <v>0</v>
      </c>
      <c r="H31" s="11">
        <v>1</v>
      </c>
      <c r="I31" s="11">
        <v>0</v>
      </c>
      <c r="J31" s="11">
        <v>0</v>
      </c>
      <c r="K31" s="11">
        <v>0</v>
      </c>
      <c r="L31" s="11">
        <v>2</v>
      </c>
      <c r="M31" s="11">
        <v>0</v>
      </c>
      <c r="N31" s="11">
        <v>16</v>
      </c>
      <c r="O31" s="11">
        <v>4</v>
      </c>
      <c r="P31" s="11">
        <v>4</v>
      </c>
      <c r="Q31" s="11">
        <v>1</v>
      </c>
      <c r="R31" s="11">
        <v>0</v>
      </c>
      <c r="S31" s="41">
        <v>0</v>
      </c>
      <c r="T31" s="11">
        <v>0</v>
      </c>
      <c r="U31" s="11">
        <v>0</v>
      </c>
      <c r="V31" s="42">
        <f aca="true" t="shared" si="4" ref="V31:W44">(D31+F31+H31+J31+L31+N31+P31+R31+T31)</f>
        <v>41</v>
      </c>
      <c r="W31" s="42">
        <f>(E31+G31+I31+K31+M31+O31+Q31+S31+U31)</f>
        <v>7</v>
      </c>
      <c r="X31" s="19"/>
      <c r="Y31" s="19"/>
      <c r="Z31" s="43"/>
      <c r="AA31" s="98"/>
      <c r="AB31" s="30"/>
      <c r="AC31" s="51">
        <f>(W31/V31)</f>
        <v>0.17073170731707318</v>
      </c>
    </row>
    <row r="32" spans="1:29" ht="15">
      <c r="A32" s="97"/>
      <c r="B32" s="28"/>
      <c r="C32" s="25" t="s">
        <v>15</v>
      </c>
      <c r="D32" s="12">
        <f t="shared" si="2"/>
        <v>36</v>
      </c>
      <c r="E32" s="12">
        <f t="shared" si="3"/>
        <v>23</v>
      </c>
      <c r="F32" s="13">
        <v>7</v>
      </c>
      <c r="G32" s="13">
        <v>3</v>
      </c>
      <c r="H32" s="13">
        <v>7</v>
      </c>
      <c r="I32" s="13">
        <v>5</v>
      </c>
      <c r="J32" s="13">
        <v>1</v>
      </c>
      <c r="K32" s="13">
        <v>1</v>
      </c>
      <c r="L32" s="13">
        <v>3</v>
      </c>
      <c r="M32" s="13">
        <v>3</v>
      </c>
      <c r="N32" s="13">
        <v>1</v>
      </c>
      <c r="O32" s="13">
        <v>0</v>
      </c>
      <c r="P32" s="13">
        <v>2</v>
      </c>
      <c r="Q32" s="13">
        <v>0</v>
      </c>
      <c r="R32" s="13">
        <v>0</v>
      </c>
      <c r="S32" s="20">
        <v>0</v>
      </c>
      <c r="T32" s="13">
        <v>4</v>
      </c>
      <c r="U32" s="13">
        <v>2</v>
      </c>
      <c r="V32" s="42">
        <f t="shared" si="4"/>
        <v>61</v>
      </c>
      <c r="W32" s="42">
        <f t="shared" si="4"/>
        <v>37</v>
      </c>
      <c r="X32" s="16"/>
      <c r="Y32" s="16"/>
      <c r="Z32" s="43"/>
      <c r="AA32" s="98"/>
      <c r="AB32" s="30"/>
      <c r="AC32" s="51">
        <f aca="true" t="shared" si="5" ref="AC32:AC44">(W32/V32)</f>
        <v>0.6065573770491803</v>
      </c>
    </row>
    <row r="33" spans="1:29" ht="15">
      <c r="A33" s="97"/>
      <c r="B33" s="28"/>
      <c r="C33" s="25" t="s">
        <v>16</v>
      </c>
      <c r="D33" s="12">
        <f t="shared" si="2"/>
        <v>89</v>
      </c>
      <c r="E33" s="12">
        <f t="shared" si="3"/>
        <v>41</v>
      </c>
      <c r="F33" s="13">
        <v>13</v>
      </c>
      <c r="G33" s="13">
        <v>5</v>
      </c>
      <c r="H33" s="13">
        <v>15</v>
      </c>
      <c r="I33" s="13">
        <v>7</v>
      </c>
      <c r="J33" s="13">
        <v>1</v>
      </c>
      <c r="K33" s="13">
        <v>0</v>
      </c>
      <c r="L33" s="13">
        <v>8</v>
      </c>
      <c r="M33" s="13">
        <v>2</v>
      </c>
      <c r="N33" s="13">
        <v>3</v>
      </c>
      <c r="O33" s="13">
        <v>2</v>
      </c>
      <c r="P33" s="13">
        <v>1</v>
      </c>
      <c r="Q33" s="13">
        <v>0</v>
      </c>
      <c r="R33" s="13">
        <v>0</v>
      </c>
      <c r="S33" s="20">
        <v>0</v>
      </c>
      <c r="T33" s="13">
        <v>4</v>
      </c>
      <c r="U33" s="13">
        <v>2</v>
      </c>
      <c r="V33" s="52">
        <f t="shared" si="4"/>
        <v>134</v>
      </c>
      <c r="W33" s="42">
        <f t="shared" si="4"/>
        <v>59</v>
      </c>
      <c r="X33" s="16"/>
      <c r="Y33" s="16"/>
      <c r="Z33" s="43"/>
      <c r="AA33" s="98"/>
      <c r="AB33" s="30"/>
      <c r="AC33" s="51">
        <f t="shared" si="5"/>
        <v>0.44029850746268656</v>
      </c>
    </row>
    <row r="34" spans="1:29" ht="15">
      <c r="A34" s="97"/>
      <c r="B34" s="28"/>
      <c r="C34" s="25" t="s">
        <v>17</v>
      </c>
      <c r="D34" s="12">
        <f t="shared" si="2"/>
        <v>110</v>
      </c>
      <c r="E34" s="12">
        <f t="shared" si="3"/>
        <v>30</v>
      </c>
      <c r="F34" s="13">
        <v>1</v>
      </c>
      <c r="G34" s="13">
        <v>1</v>
      </c>
      <c r="H34" s="13">
        <v>7</v>
      </c>
      <c r="I34" s="13">
        <v>2</v>
      </c>
      <c r="J34" s="13">
        <v>3</v>
      </c>
      <c r="K34" s="13">
        <v>1</v>
      </c>
      <c r="L34" s="13">
        <v>1</v>
      </c>
      <c r="M34" s="13">
        <v>0</v>
      </c>
      <c r="N34" s="13">
        <v>11</v>
      </c>
      <c r="O34" s="13">
        <v>2</v>
      </c>
      <c r="P34" s="13">
        <v>0</v>
      </c>
      <c r="Q34" s="13">
        <v>0</v>
      </c>
      <c r="R34" s="13">
        <v>0</v>
      </c>
      <c r="S34" s="20">
        <v>0</v>
      </c>
      <c r="T34" s="13">
        <v>5</v>
      </c>
      <c r="U34" s="13">
        <v>0</v>
      </c>
      <c r="V34" s="52">
        <f t="shared" si="4"/>
        <v>138</v>
      </c>
      <c r="W34" s="42">
        <f t="shared" si="4"/>
        <v>36</v>
      </c>
      <c r="X34" s="16"/>
      <c r="Y34" s="16"/>
      <c r="Z34" s="43"/>
      <c r="AA34" s="98"/>
      <c r="AB34" s="30"/>
      <c r="AC34" s="51">
        <f t="shared" si="5"/>
        <v>0.2608695652173913</v>
      </c>
    </row>
    <row r="35" spans="1:30" ht="15">
      <c r="A35" s="97"/>
      <c r="B35" s="28"/>
      <c r="C35" s="25" t="s">
        <v>18</v>
      </c>
      <c r="D35" s="12">
        <f t="shared" si="2"/>
        <v>34</v>
      </c>
      <c r="E35" s="12">
        <f t="shared" si="3"/>
        <v>32</v>
      </c>
      <c r="F35" s="13">
        <v>5</v>
      </c>
      <c r="G35" s="13">
        <v>4</v>
      </c>
      <c r="H35" s="13">
        <v>7</v>
      </c>
      <c r="I35" s="13">
        <v>6</v>
      </c>
      <c r="J35" s="13">
        <v>4</v>
      </c>
      <c r="K35" s="13">
        <v>3</v>
      </c>
      <c r="L35" s="13">
        <v>1</v>
      </c>
      <c r="M35" s="13">
        <v>1</v>
      </c>
      <c r="N35" s="13">
        <v>1</v>
      </c>
      <c r="O35" s="13">
        <v>1</v>
      </c>
      <c r="P35" s="13">
        <v>2</v>
      </c>
      <c r="Q35" s="13">
        <v>2</v>
      </c>
      <c r="R35" s="13">
        <v>2</v>
      </c>
      <c r="S35" s="20">
        <v>2</v>
      </c>
      <c r="T35" s="13">
        <v>0</v>
      </c>
      <c r="U35" s="13">
        <v>0</v>
      </c>
      <c r="V35" s="42">
        <f t="shared" si="4"/>
        <v>56</v>
      </c>
      <c r="W35" s="42">
        <f t="shared" si="4"/>
        <v>51</v>
      </c>
      <c r="X35" s="19"/>
      <c r="Y35" s="19"/>
      <c r="Z35" s="43"/>
      <c r="AA35" s="98"/>
      <c r="AB35" s="30"/>
      <c r="AC35" s="51">
        <f t="shared" si="5"/>
        <v>0.9107142857142857</v>
      </c>
      <c r="AD35" s="29"/>
    </row>
    <row r="36" spans="1:30" ht="15">
      <c r="A36" s="97"/>
      <c r="B36" s="28"/>
      <c r="C36" s="27" t="s">
        <v>45</v>
      </c>
      <c r="D36" s="12">
        <f t="shared" si="2"/>
        <v>27</v>
      </c>
      <c r="E36" s="12">
        <f t="shared" si="3"/>
        <v>9</v>
      </c>
      <c r="F36" s="13">
        <v>1</v>
      </c>
      <c r="G36" s="13">
        <v>0</v>
      </c>
      <c r="H36" s="13">
        <v>2</v>
      </c>
      <c r="I36" s="13">
        <v>1</v>
      </c>
      <c r="J36" s="13">
        <v>2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20">
        <v>0</v>
      </c>
      <c r="T36" s="13">
        <v>3</v>
      </c>
      <c r="U36" s="13">
        <v>3</v>
      </c>
      <c r="V36" s="42">
        <f t="shared" si="4"/>
        <v>35</v>
      </c>
      <c r="W36" s="42">
        <f t="shared" si="4"/>
        <v>13</v>
      </c>
      <c r="X36" s="19"/>
      <c r="Y36" s="19"/>
      <c r="Z36" s="43"/>
      <c r="AA36" s="98"/>
      <c r="AB36" s="30"/>
      <c r="AC36" s="51">
        <f t="shared" si="5"/>
        <v>0.37142857142857144</v>
      </c>
      <c r="AD36" s="29"/>
    </row>
    <row r="37" spans="1:30" ht="15">
      <c r="A37" s="97"/>
      <c r="B37" s="28"/>
      <c r="C37" s="25" t="s">
        <v>19</v>
      </c>
      <c r="D37" s="12">
        <f t="shared" si="2"/>
        <v>180</v>
      </c>
      <c r="E37" s="12">
        <f t="shared" si="3"/>
        <v>169</v>
      </c>
      <c r="F37" s="13">
        <v>32</v>
      </c>
      <c r="G37" s="13">
        <v>32</v>
      </c>
      <c r="H37" s="13">
        <v>30</v>
      </c>
      <c r="I37" s="13">
        <v>24</v>
      </c>
      <c r="J37" s="13">
        <v>5</v>
      </c>
      <c r="K37" s="13">
        <v>5</v>
      </c>
      <c r="L37" s="13">
        <v>12</v>
      </c>
      <c r="M37" s="13">
        <v>11</v>
      </c>
      <c r="N37" s="13">
        <v>18</v>
      </c>
      <c r="O37" s="13">
        <v>16</v>
      </c>
      <c r="P37" s="13">
        <v>5</v>
      </c>
      <c r="Q37" s="13">
        <v>5</v>
      </c>
      <c r="R37" s="13">
        <v>0</v>
      </c>
      <c r="S37" s="20">
        <v>0</v>
      </c>
      <c r="T37" s="13">
        <v>4</v>
      </c>
      <c r="U37" s="13">
        <v>4</v>
      </c>
      <c r="V37" s="42">
        <f t="shared" si="4"/>
        <v>286</v>
      </c>
      <c r="W37" s="53">
        <f t="shared" si="4"/>
        <v>266</v>
      </c>
      <c r="X37" s="19"/>
      <c r="Y37" s="19"/>
      <c r="Z37" s="43"/>
      <c r="AA37" s="98"/>
      <c r="AB37" s="30"/>
      <c r="AC37" s="51">
        <f t="shared" si="5"/>
        <v>0.9300699300699301</v>
      </c>
      <c r="AD37" s="31"/>
    </row>
    <row r="38" spans="1:29" ht="15">
      <c r="A38" s="97"/>
      <c r="B38" s="28"/>
      <c r="C38" s="25" t="s">
        <v>20</v>
      </c>
      <c r="D38" s="12">
        <f t="shared" si="2"/>
        <v>105</v>
      </c>
      <c r="E38" s="12">
        <f t="shared" si="3"/>
        <v>49</v>
      </c>
      <c r="F38" s="13">
        <v>12</v>
      </c>
      <c r="G38" s="13">
        <v>5</v>
      </c>
      <c r="H38" s="13">
        <v>12</v>
      </c>
      <c r="I38" s="13">
        <v>6</v>
      </c>
      <c r="J38" s="13">
        <v>5</v>
      </c>
      <c r="K38" s="13">
        <v>1</v>
      </c>
      <c r="L38" s="13">
        <v>4</v>
      </c>
      <c r="M38" s="13">
        <v>4</v>
      </c>
      <c r="N38" s="13">
        <v>4</v>
      </c>
      <c r="O38" s="13">
        <v>2</v>
      </c>
      <c r="P38" s="13">
        <v>4</v>
      </c>
      <c r="Q38" s="13">
        <v>3</v>
      </c>
      <c r="R38" s="13">
        <v>0</v>
      </c>
      <c r="S38" s="20">
        <v>0</v>
      </c>
      <c r="T38" s="13">
        <v>6</v>
      </c>
      <c r="U38" s="13">
        <v>3</v>
      </c>
      <c r="V38" s="42">
        <f t="shared" si="4"/>
        <v>152</v>
      </c>
      <c r="W38" s="42">
        <f t="shared" si="4"/>
        <v>73</v>
      </c>
      <c r="X38" s="19"/>
      <c r="Y38" s="19"/>
      <c r="Z38" s="43"/>
      <c r="AA38" s="98"/>
      <c r="AB38" s="30"/>
      <c r="AC38" s="51">
        <f t="shared" si="5"/>
        <v>0.48026315789473684</v>
      </c>
    </row>
    <row r="39" spans="1:29" ht="15">
      <c r="A39" s="97"/>
      <c r="B39" s="28"/>
      <c r="C39" s="25" t="s">
        <v>21</v>
      </c>
      <c r="D39" s="12">
        <f t="shared" si="2"/>
        <v>39</v>
      </c>
      <c r="E39" s="12">
        <f t="shared" si="3"/>
        <v>23</v>
      </c>
      <c r="F39" s="13">
        <v>1</v>
      </c>
      <c r="G39" s="13">
        <v>1</v>
      </c>
      <c r="H39" s="13">
        <v>4</v>
      </c>
      <c r="I39" s="13">
        <v>3</v>
      </c>
      <c r="J39" s="13">
        <v>0</v>
      </c>
      <c r="K39" s="13">
        <v>0</v>
      </c>
      <c r="L39" s="13">
        <v>0</v>
      </c>
      <c r="M39" s="13">
        <v>0</v>
      </c>
      <c r="N39" s="13">
        <v>1</v>
      </c>
      <c r="O39" s="13">
        <v>0</v>
      </c>
      <c r="P39" s="13">
        <v>0</v>
      </c>
      <c r="Q39" s="13">
        <v>0</v>
      </c>
      <c r="R39" s="13">
        <v>0</v>
      </c>
      <c r="S39" s="20">
        <v>0</v>
      </c>
      <c r="T39" s="13">
        <v>0</v>
      </c>
      <c r="U39" s="13">
        <v>0</v>
      </c>
      <c r="V39" s="42">
        <f t="shared" si="4"/>
        <v>45</v>
      </c>
      <c r="W39" s="42">
        <f t="shared" si="4"/>
        <v>27</v>
      </c>
      <c r="X39" s="17"/>
      <c r="Y39" s="17"/>
      <c r="Z39" s="43"/>
      <c r="AA39" s="98"/>
      <c r="AB39" s="30"/>
      <c r="AC39" s="51">
        <f t="shared" si="5"/>
        <v>0.6</v>
      </c>
    </row>
    <row r="40" spans="1:29" ht="15">
      <c r="A40" s="97"/>
      <c r="B40" s="28"/>
      <c r="C40" s="25" t="s">
        <v>22</v>
      </c>
      <c r="D40" s="12">
        <f t="shared" si="2"/>
        <v>97</v>
      </c>
      <c r="E40" s="12">
        <f t="shared" si="3"/>
        <v>34</v>
      </c>
      <c r="F40" s="13">
        <v>5</v>
      </c>
      <c r="G40" s="13">
        <v>1</v>
      </c>
      <c r="H40" s="13">
        <v>18</v>
      </c>
      <c r="I40" s="13">
        <v>8</v>
      </c>
      <c r="J40" s="13">
        <v>2</v>
      </c>
      <c r="K40" s="13">
        <v>1</v>
      </c>
      <c r="L40" s="13">
        <v>0</v>
      </c>
      <c r="M40" s="13">
        <v>0</v>
      </c>
      <c r="N40" s="13">
        <v>3</v>
      </c>
      <c r="O40" s="13">
        <v>0</v>
      </c>
      <c r="P40" s="13">
        <v>2</v>
      </c>
      <c r="Q40" s="13">
        <v>0</v>
      </c>
      <c r="R40" s="13">
        <v>0</v>
      </c>
      <c r="S40" s="20">
        <v>0</v>
      </c>
      <c r="T40" s="13">
        <v>2</v>
      </c>
      <c r="U40" s="13">
        <v>0</v>
      </c>
      <c r="V40" s="42">
        <f t="shared" si="4"/>
        <v>129</v>
      </c>
      <c r="W40" s="42">
        <f t="shared" si="4"/>
        <v>44</v>
      </c>
      <c r="X40" s="17"/>
      <c r="Y40" s="17"/>
      <c r="Z40" s="43"/>
      <c r="AA40" s="98"/>
      <c r="AB40" s="30"/>
      <c r="AC40" s="51">
        <f t="shared" si="5"/>
        <v>0.34108527131782945</v>
      </c>
    </row>
    <row r="41" spans="1:29" ht="15">
      <c r="A41" s="97"/>
      <c r="B41" s="28"/>
      <c r="C41" s="25" t="s">
        <v>23</v>
      </c>
      <c r="D41" s="12">
        <f t="shared" si="2"/>
        <v>53</v>
      </c>
      <c r="E41" s="12">
        <f t="shared" si="3"/>
        <v>4</v>
      </c>
      <c r="F41" s="13">
        <v>0</v>
      </c>
      <c r="G41" s="13">
        <v>0</v>
      </c>
      <c r="H41" s="13">
        <v>5</v>
      </c>
      <c r="I41" s="13">
        <v>0</v>
      </c>
      <c r="J41" s="13">
        <v>1</v>
      </c>
      <c r="K41" s="13">
        <v>0</v>
      </c>
      <c r="L41" s="13">
        <v>1</v>
      </c>
      <c r="M41" s="13">
        <v>1</v>
      </c>
      <c r="N41" s="13">
        <v>1</v>
      </c>
      <c r="O41" s="13">
        <v>0</v>
      </c>
      <c r="P41" s="13">
        <v>0</v>
      </c>
      <c r="Q41" s="13">
        <v>0</v>
      </c>
      <c r="R41" s="13">
        <v>0</v>
      </c>
      <c r="S41" s="20">
        <v>0</v>
      </c>
      <c r="T41" s="13">
        <v>0</v>
      </c>
      <c r="U41" s="13">
        <v>0</v>
      </c>
      <c r="V41" s="42">
        <f t="shared" si="4"/>
        <v>61</v>
      </c>
      <c r="W41" s="42">
        <f t="shared" si="4"/>
        <v>5</v>
      </c>
      <c r="X41" s="18"/>
      <c r="Y41" s="18"/>
      <c r="Z41" s="43"/>
      <c r="AA41" s="98"/>
      <c r="AB41" s="30"/>
      <c r="AC41" s="51">
        <f t="shared" si="5"/>
        <v>0.08196721311475409</v>
      </c>
    </row>
    <row r="42" spans="1:29" ht="15">
      <c r="A42" s="97"/>
      <c r="B42" s="28"/>
      <c r="C42" s="25" t="s">
        <v>24</v>
      </c>
      <c r="D42" s="12">
        <f t="shared" si="2"/>
        <v>4</v>
      </c>
      <c r="E42" s="12">
        <f t="shared" si="3"/>
        <v>1</v>
      </c>
      <c r="F42" s="13">
        <v>1</v>
      </c>
      <c r="G42" s="13">
        <v>0</v>
      </c>
      <c r="H42" s="13">
        <v>3</v>
      </c>
      <c r="I42" s="13">
        <v>0</v>
      </c>
      <c r="J42" s="13">
        <v>1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20">
        <v>0</v>
      </c>
      <c r="T42" s="13">
        <v>0</v>
      </c>
      <c r="U42" s="13">
        <v>0</v>
      </c>
      <c r="V42" s="42">
        <f t="shared" si="4"/>
        <v>9</v>
      </c>
      <c r="W42" s="42">
        <f t="shared" si="4"/>
        <v>1</v>
      </c>
      <c r="X42" s="19"/>
      <c r="Y42" s="19"/>
      <c r="Z42" s="43"/>
      <c r="AA42" s="98"/>
      <c r="AB42" s="30"/>
      <c r="AC42" s="51">
        <f t="shared" si="5"/>
        <v>0.1111111111111111</v>
      </c>
    </row>
    <row r="43" spans="1:29" ht="15">
      <c r="A43" s="97"/>
      <c r="B43" s="28"/>
      <c r="C43" s="25" t="s">
        <v>25</v>
      </c>
      <c r="D43" s="12">
        <f t="shared" si="2"/>
        <v>185</v>
      </c>
      <c r="E43" s="12">
        <f t="shared" si="3"/>
        <v>27</v>
      </c>
      <c r="F43" s="13">
        <v>15</v>
      </c>
      <c r="G43" s="13">
        <v>3</v>
      </c>
      <c r="H43" s="13">
        <v>1</v>
      </c>
      <c r="I43" s="13">
        <v>1</v>
      </c>
      <c r="J43" s="13">
        <v>4</v>
      </c>
      <c r="K43" s="13">
        <v>0</v>
      </c>
      <c r="L43" s="13">
        <v>4</v>
      </c>
      <c r="M43" s="13">
        <v>1</v>
      </c>
      <c r="N43" s="13">
        <v>4</v>
      </c>
      <c r="O43" s="13">
        <v>0</v>
      </c>
      <c r="P43" s="13">
        <v>2</v>
      </c>
      <c r="Q43" s="13">
        <v>1</v>
      </c>
      <c r="R43" s="13">
        <v>0</v>
      </c>
      <c r="S43" s="20">
        <v>0</v>
      </c>
      <c r="T43" s="13">
        <v>10</v>
      </c>
      <c r="U43" s="13">
        <v>1</v>
      </c>
      <c r="V43" s="42">
        <f t="shared" si="4"/>
        <v>225</v>
      </c>
      <c r="W43" s="42">
        <f t="shared" si="4"/>
        <v>34</v>
      </c>
      <c r="X43" s="19"/>
      <c r="Y43" s="19"/>
      <c r="Z43" s="43"/>
      <c r="AA43" s="98"/>
      <c r="AB43" s="30"/>
      <c r="AC43" s="51">
        <f t="shared" si="5"/>
        <v>0.1511111111111111</v>
      </c>
    </row>
    <row r="44" spans="1:29" ht="15.75" thickBot="1">
      <c r="A44" s="97"/>
      <c r="B44" s="28"/>
      <c r="C44" s="26" t="s">
        <v>26</v>
      </c>
      <c r="D44" s="12">
        <f t="shared" si="2"/>
        <v>37</v>
      </c>
      <c r="E44" s="12">
        <f t="shared" si="3"/>
        <v>9</v>
      </c>
      <c r="F44" s="13">
        <v>0</v>
      </c>
      <c r="G44" s="13">
        <v>0</v>
      </c>
      <c r="H44" s="15">
        <v>3</v>
      </c>
      <c r="I44" s="15">
        <v>2</v>
      </c>
      <c r="J44" s="15">
        <v>1</v>
      </c>
      <c r="K44" s="15">
        <v>1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21">
        <v>0</v>
      </c>
      <c r="T44" s="15">
        <v>0</v>
      </c>
      <c r="U44" s="15">
        <v>0</v>
      </c>
      <c r="V44" s="42">
        <f t="shared" si="4"/>
        <v>41</v>
      </c>
      <c r="W44" s="42">
        <f t="shared" si="4"/>
        <v>12</v>
      </c>
      <c r="X44" s="19"/>
      <c r="Y44" s="19"/>
      <c r="Z44" s="43"/>
      <c r="AA44" s="98"/>
      <c r="AB44" s="30"/>
      <c r="AC44" s="51">
        <f t="shared" si="5"/>
        <v>0.2926829268292683</v>
      </c>
    </row>
    <row r="45" spans="1:29" ht="15.75" thickBot="1">
      <c r="A45" s="97"/>
      <c r="B45" s="28"/>
      <c r="C45" s="35" t="s">
        <v>27</v>
      </c>
      <c r="D45" s="57">
        <f>+(D25+F25+H25+J25+L25+N25+P25+R25+T25+V25)</f>
        <v>1013</v>
      </c>
      <c r="E45" s="36">
        <f>+(E25+G25+I25+K25+M25+O25+Q25+S25+U25+W25)</f>
        <v>453</v>
      </c>
      <c r="F45" s="57">
        <f>SUM(F31:F44)</f>
        <v>94</v>
      </c>
      <c r="G45" s="57">
        <f aca="true" t="shared" si="6" ref="G45:Q45">SUM(G31:G44)</f>
        <v>55</v>
      </c>
      <c r="H45" s="57">
        <f t="shared" si="6"/>
        <v>115</v>
      </c>
      <c r="I45" s="57">
        <f t="shared" si="6"/>
        <v>65</v>
      </c>
      <c r="J45" s="57">
        <f t="shared" si="6"/>
        <v>30</v>
      </c>
      <c r="K45" s="57">
        <f t="shared" si="6"/>
        <v>13</v>
      </c>
      <c r="L45" s="57">
        <f t="shared" si="6"/>
        <v>36</v>
      </c>
      <c r="M45" s="57">
        <f t="shared" si="6"/>
        <v>23</v>
      </c>
      <c r="N45" s="57">
        <f t="shared" si="6"/>
        <v>63</v>
      </c>
      <c r="O45" s="57">
        <f t="shared" si="6"/>
        <v>27</v>
      </c>
      <c r="P45" s="57">
        <f t="shared" si="6"/>
        <v>22</v>
      </c>
      <c r="Q45" s="57">
        <f t="shared" si="6"/>
        <v>12</v>
      </c>
      <c r="R45" s="57">
        <f>SUM(R31:R44)</f>
        <v>2</v>
      </c>
      <c r="S45" s="57">
        <f>SUM(S31:S44)</f>
        <v>2</v>
      </c>
      <c r="T45" s="57">
        <f>SUM(T31:T44)</f>
        <v>38</v>
      </c>
      <c r="U45" s="44">
        <f>SUM(U31:U44)</f>
        <v>15</v>
      </c>
      <c r="V45" s="57">
        <f>+(D25+F25+H25+J25+L25+N25+P25+R25+T25+V25+F45+H45+J45+L45+N45+P45+R45+T45)</f>
        <v>1413</v>
      </c>
      <c r="W45" s="36">
        <f>+(E25+G25+I25+K25+M25+O25+Q25+S25+U25+W25+G45+I45+K45+M45+O45+Q45+S45+U45)</f>
        <v>665</v>
      </c>
      <c r="X45" s="17"/>
      <c r="Y45" s="17"/>
      <c r="Z45" s="17"/>
      <c r="AA45" s="98"/>
      <c r="AB45" s="30"/>
      <c r="AC45" s="47"/>
    </row>
    <row r="46" spans="1:28" ht="15.75" thickBot="1">
      <c r="A46" s="97"/>
      <c r="B46" s="28"/>
      <c r="C46" s="37" t="s">
        <v>40</v>
      </c>
      <c r="D46" s="76">
        <f>+(E45/D45)</f>
        <v>0.4471865745310958</v>
      </c>
      <c r="E46" s="77"/>
      <c r="F46" s="76">
        <f>+(G45/F45)</f>
        <v>0.5851063829787234</v>
      </c>
      <c r="G46" s="77"/>
      <c r="H46" s="76">
        <f>+(I45/H45)</f>
        <v>0.5652173913043478</v>
      </c>
      <c r="I46" s="77"/>
      <c r="J46" s="76">
        <f>+(K45/J45)</f>
        <v>0.43333333333333335</v>
      </c>
      <c r="K46" s="77"/>
      <c r="L46" s="76">
        <f>+(M45/L45)</f>
        <v>0.6388888888888888</v>
      </c>
      <c r="M46" s="77"/>
      <c r="N46" s="76">
        <f>+(O45/N45)</f>
        <v>0.42857142857142855</v>
      </c>
      <c r="O46" s="77"/>
      <c r="P46" s="76">
        <f>+(Q45/P45)</f>
        <v>0.5454545454545454</v>
      </c>
      <c r="Q46" s="77"/>
      <c r="R46" s="76">
        <f>+(S45/R45)</f>
        <v>1</v>
      </c>
      <c r="S46" s="77"/>
      <c r="T46" s="76">
        <f>+(U45/T45)</f>
        <v>0.39473684210526316</v>
      </c>
      <c r="U46" s="77"/>
      <c r="V46" s="76">
        <f>+(W45/V45)</f>
        <v>0.4706298655343241</v>
      </c>
      <c r="W46" s="77"/>
      <c r="X46" s="17"/>
      <c r="Y46" s="17"/>
      <c r="Z46" s="17"/>
      <c r="AA46" s="98"/>
      <c r="AB46" s="30"/>
    </row>
    <row r="47" spans="1:28" ht="12.75">
      <c r="A47" s="97"/>
      <c r="B47" s="2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"/>
      <c r="U47" s="3"/>
      <c r="V47" s="3"/>
      <c r="W47" s="2"/>
      <c r="X47" s="17"/>
      <c r="Y47" s="17"/>
      <c r="Z47" s="17"/>
      <c r="AA47" s="98"/>
      <c r="AB47" s="30"/>
    </row>
    <row r="48" spans="1:28" ht="12.75">
      <c r="A48" s="78"/>
      <c r="C48" s="2" t="s">
        <v>41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"/>
      <c r="U48" s="3"/>
      <c r="V48" s="3"/>
      <c r="W48" s="2"/>
      <c r="X48" s="2"/>
      <c r="Y48" s="2"/>
      <c r="Z48" s="2"/>
      <c r="AA48" s="2"/>
      <c r="AB48" s="2"/>
    </row>
    <row r="49" spans="1:28" ht="12.75">
      <c r="A49" s="7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3"/>
      <c r="U49" s="3"/>
      <c r="V49" s="3"/>
      <c r="W49" s="3"/>
      <c r="X49" s="2"/>
      <c r="Y49" s="2"/>
      <c r="Z49" s="2"/>
      <c r="AA49" s="2"/>
      <c r="AB49" s="2"/>
    </row>
    <row r="50" ht="12.75">
      <c r="A50" s="78"/>
    </row>
    <row r="51" ht="12.75">
      <c r="A51" s="78"/>
    </row>
    <row r="52" ht="12.75">
      <c r="A52" s="78"/>
    </row>
    <row r="53" ht="12.75">
      <c r="A53" s="78"/>
    </row>
    <row r="54" ht="12.75">
      <c r="A54" s="78"/>
    </row>
    <row r="55" ht="12.75">
      <c r="A55" s="78"/>
    </row>
    <row r="56" ht="12.75">
      <c r="A56" s="78"/>
    </row>
    <row r="57" ht="12.75">
      <c r="A57" s="78"/>
    </row>
    <row r="58" ht="12.75">
      <c r="A58" s="78"/>
    </row>
    <row r="59" ht="12.75">
      <c r="A59" s="78"/>
    </row>
    <row r="60" ht="12.75">
      <c r="A60" s="78"/>
    </row>
    <row r="61" ht="12.75">
      <c r="A61" s="78"/>
    </row>
    <row r="62" ht="12.75">
      <c r="A62" s="78"/>
    </row>
    <row r="63" ht="12.75">
      <c r="A63" s="78"/>
    </row>
    <row r="64" ht="12.75">
      <c r="A64" s="78"/>
    </row>
    <row r="65" ht="12.75">
      <c r="A65" s="78"/>
    </row>
    <row r="66" ht="12.75">
      <c r="A66" s="78"/>
    </row>
    <row r="67" ht="12.75">
      <c r="A67" s="78"/>
    </row>
    <row r="68" ht="12.75">
      <c r="A68" s="78"/>
    </row>
    <row r="69" ht="12.75">
      <c r="A69" s="78"/>
    </row>
    <row r="70" ht="12.75">
      <c r="A70" s="78"/>
    </row>
    <row r="71" ht="12.75">
      <c r="A71" s="78"/>
    </row>
    <row r="72" ht="12.75">
      <c r="A72" s="78"/>
    </row>
    <row r="73" ht="12.75">
      <c r="A73" s="78"/>
    </row>
    <row r="74" ht="12.75">
      <c r="A74" s="78"/>
    </row>
    <row r="75" ht="12.75">
      <c r="A75" s="78"/>
    </row>
    <row r="76" ht="12.75">
      <c r="A76" s="78"/>
    </row>
    <row r="77" ht="12.75">
      <c r="A77" s="78"/>
    </row>
    <row r="78" ht="12.75">
      <c r="A78" s="78"/>
    </row>
    <row r="79" ht="12.75">
      <c r="A79" s="78"/>
    </row>
    <row r="80" ht="12.75">
      <c r="A80" s="78"/>
    </row>
    <row r="81" ht="12.75">
      <c r="A81" s="78"/>
    </row>
    <row r="82" ht="12.75">
      <c r="A82" s="78"/>
    </row>
    <row r="83" ht="12.75">
      <c r="A83" s="78"/>
    </row>
    <row r="84" ht="12.75">
      <c r="A84" s="78"/>
    </row>
    <row r="85" ht="12.75">
      <c r="A85" s="78"/>
    </row>
    <row r="86" ht="12.75">
      <c r="A86" s="78"/>
    </row>
    <row r="87" ht="12.75">
      <c r="A87" s="78"/>
    </row>
    <row r="88" ht="12.75">
      <c r="A88" s="78"/>
    </row>
    <row r="89" ht="12.75">
      <c r="A89" s="78"/>
    </row>
    <row r="90" ht="12.75">
      <c r="A90" s="78"/>
    </row>
    <row r="91" ht="12.75">
      <c r="A91" s="78"/>
    </row>
    <row r="92" ht="12.75">
      <c r="A92" s="78"/>
    </row>
    <row r="93" ht="12.75">
      <c r="A93" s="78"/>
    </row>
  </sheetData>
  <sheetProtection/>
  <mergeCells count="54">
    <mergeCell ref="A1:A47"/>
    <mergeCell ref="AA1:AA47"/>
    <mergeCell ref="C6:Y6"/>
    <mergeCell ref="C8:C10"/>
    <mergeCell ref="D8:I8"/>
    <mergeCell ref="J8:O8"/>
    <mergeCell ref="P8:W8"/>
    <mergeCell ref="X8:Y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C28:C30"/>
    <mergeCell ref="D28:E29"/>
    <mergeCell ref="F28:K28"/>
    <mergeCell ref="L28:Q28"/>
    <mergeCell ref="R28:U28"/>
    <mergeCell ref="V28:W29"/>
    <mergeCell ref="F29:G29"/>
    <mergeCell ref="R46:S46"/>
    <mergeCell ref="T46:U46"/>
    <mergeCell ref="H29:I29"/>
    <mergeCell ref="J29:K29"/>
    <mergeCell ref="L29:M29"/>
    <mergeCell ref="N29:O29"/>
    <mergeCell ref="P29:Q29"/>
    <mergeCell ref="R29:S29"/>
    <mergeCell ref="V46:W46"/>
    <mergeCell ref="A48:A93"/>
    <mergeCell ref="T29:U29"/>
    <mergeCell ref="D46:E46"/>
    <mergeCell ref="F46:G46"/>
    <mergeCell ref="H46:I46"/>
    <mergeCell ref="J46:K46"/>
    <mergeCell ref="L46:M46"/>
    <mergeCell ref="N46:O46"/>
    <mergeCell ref="P46:Q4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49"/>
  <sheetViews>
    <sheetView zoomScale="80" zoomScaleNormal="80" zoomScalePageLayoutView="0" workbookViewId="0" topLeftCell="A4">
      <selection activeCell="T8" sqref="T8:T22"/>
    </sheetView>
  </sheetViews>
  <sheetFormatPr defaultColWidth="11.421875" defaultRowHeight="12.75"/>
  <cols>
    <col min="1" max="1" width="2.00390625" style="0" customWidth="1"/>
    <col min="2" max="2" width="6.7109375" style="0" customWidth="1"/>
    <col min="3" max="3" width="9.00390625" style="0" customWidth="1"/>
    <col min="16" max="16" width="15.140625" style="0" customWidth="1"/>
    <col min="17" max="17" width="7.421875" style="29" customWidth="1"/>
    <col min="19" max="19" width="16.28125" style="0" customWidth="1"/>
  </cols>
  <sheetData>
    <row r="1" spans="2:17" ht="12.75" customHeight="1">
      <c r="B1" s="98" t="s">
        <v>55</v>
      </c>
      <c r="Q1" s="106" t="s">
        <v>52</v>
      </c>
    </row>
    <row r="2" spans="2:17" ht="12.75">
      <c r="B2" s="98"/>
      <c r="Q2" s="107"/>
    </row>
    <row r="3" spans="2:17" ht="12.75">
      <c r="B3" s="98"/>
      <c r="Q3" s="107"/>
    </row>
    <row r="4" spans="2:17" ht="15.75">
      <c r="B4" s="98"/>
      <c r="D4" s="46"/>
      <c r="Q4" s="107"/>
    </row>
    <row r="5" spans="2:17" ht="23.25" customHeight="1">
      <c r="B5" s="98"/>
      <c r="C5" s="46"/>
      <c r="D5" s="99" t="s">
        <v>56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Q5" s="107"/>
    </row>
    <row r="6" spans="2:17" ht="13.5" thickBot="1">
      <c r="B6" s="98"/>
      <c r="Q6" s="107"/>
    </row>
    <row r="7" spans="2:21" ht="14.25">
      <c r="B7" s="98"/>
      <c r="G7" s="45"/>
      <c r="Q7" s="107"/>
      <c r="S7" s="4"/>
      <c r="T7" s="9" t="s">
        <v>53</v>
      </c>
      <c r="U7" s="1"/>
    </row>
    <row r="8" spans="2:20" ht="15">
      <c r="B8" s="98"/>
      <c r="Q8" s="107"/>
      <c r="S8" s="5" t="s">
        <v>14</v>
      </c>
      <c r="T8" s="42">
        <f>(MARZO!V31)</f>
        <v>41</v>
      </c>
    </row>
    <row r="9" spans="2:20" ht="15">
      <c r="B9" s="98"/>
      <c r="Q9" s="107"/>
      <c r="S9" s="6" t="s">
        <v>15</v>
      </c>
      <c r="T9" s="42">
        <f>(MARZO!V32)</f>
        <v>61</v>
      </c>
    </row>
    <row r="10" spans="2:20" ht="15">
      <c r="B10" s="98"/>
      <c r="Q10" s="107"/>
      <c r="S10" s="6" t="s">
        <v>16</v>
      </c>
      <c r="T10" s="42">
        <f>(MARZO!V33)</f>
        <v>134</v>
      </c>
    </row>
    <row r="11" spans="2:20" ht="15">
      <c r="B11" s="98"/>
      <c r="Q11" s="107"/>
      <c r="S11" s="6" t="s">
        <v>17</v>
      </c>
      <c r="T11" s="42">
        <f>(MARZO!V34)</f>
        <v>138</v>
      </c>
    </row>
    <row r="12" spans="2:20" ht="15">
      <c r="B12" s="98"/>
      <c r="Q12" s="107"/>
      <c r="S12" s="6" t="s">
        <v>47</v>
      </c>
      <c r="T12" s="42">
        <f>(MARZO!V35)</f>
        <v>56</v>
      </c>
    </row>
    <row r="13" spans="2:20" ht="15">
      <c r="B13" s="98"/>
      <c r="Q13" s="107"/>
      <c r="S13" s="7" t="s">
        <v>45</v>
      </c>
      <c r="T13" s="42">
        <f>(MARZO!V36)</f>
        <v>35</v>
      </c>
    </row>
    <row r="14" spans="2:20" ht="15">
      <c r="B14" s="98"/>
      <c r="Q14" s="107"/>
      <c r="S14" s="6" t="s">
        <v>46</v>
      </c>
      <c r="T14" s="42">
        <f>(MARZO!V37)</f>
        <v>286</v>
      </c>
    </row>
    <row r="15" spans="2:20" ht="15">
      <c r="B15" s="98"/>
      <c r="Q15" s="107"/>
      <c r="S15" s="6" t="s">
        <v>20</v>
      </c>
      <c r="T15" s="42">
        <f>(MARZO!V38)</f>
        <v>152</v>
      </c>
    </row>
    <row r="16" spans="2:20" ht="15">
      <c r="B16" s="98"/>
      <c r="Q16" s="107"/>
      <c r="S16" s="6" t="s">
        <v>21</v>
      </c>
      <c r="T16" s="42">
        <f>(MARZO!V39)</f>
        <v>45</v>
      </c>
    </row>
    <row r="17" spans="2:20" ht="15">
      <c r="B17" s="98"/>
      <c r="Q17" s="107"/>
      <c r="S17" s="6" t="s">
        <v>48</v>
      </c>
      <c r="T17" s="42">
        <f>(MARZO!V40)</f>
        <v>129</v>
      </c>
    </row>
    <row r="18" spans="2:20" ht="15">
      <c r="B18" s="98"/>
      <c r="Q18" s="107"/>
      <c r="S18" s="6" t="s">
        <v>23</v>
      </c>
      <c r="T18" s="42">
        <f>(MARZO!V41)</f>
        <v>61</v>
      </c>
    </row>
    <row r="19" spans="2:20" ht="15">
      <c r="B19" s="98"/>
      <c r="Q19" s="107"/>
      <c r="S19" s="6" t="s">
        <v>49</v>
      </c>
      <c r="T19" s="42">
        <f>(MARZO!V42)</f>
        <v>9</v>
      </c>
    </row>
    <row r="20" spans="2:20" ht="15">
      <c r="B20" s="98"/>
      <c r="Q20" s="107"/>
      <c r="S20" s="6" t="s">
        <v>25</v>
      </c>
      <c r="T20" s="42">
        <f>(MARZO!V43)</f>
        <v>225</v>
      </c>
    </row>
    <row r="21" spans="2:20" ht="15">
      <c r="B21" s="98"/>
      <c r="Q21" s="107"/>
      <c r="S21" s="8" t="s">
        <v>50</v>
      </c>
      <c r="T21" s="42">
        <f>(MARZO!V44)</f>
        <v>41</v>
      </c>
    </row>
    <row r="22" spans="2:21" ht="12.75">
      <c r="B22" s="98"/>
      <c r="Q22" s="107"/>
      <c r="S22" s="4"/>
      <c r="T22" s="10">
        <f>SUM(T8:T21)</f>
        <v>1413</v>
      </c>
      <c r="U22" s="10"/>
    </row>
    <row r="23" spans="2:17" ht="12.75">
      <c r="B23" s="98"/>
      <c r="Q23" s="107"/>
    </row>
    <row r="24" spans="2:17" ht="12.75">
      <c r="B24" s="98"/>
      <c r="Q24" s="107"/>
    </row>
    <row r="25" spans="2:17" ht="12.75">
      <c r="B25" s="98"/>
      <c r="Q25" s="107"/>
    </row>
    <row r="26" spans="2:17" ht="12.75">
      <c r="B26" s="98"/>
      <c r="Q26" s="107"/>
    </row>
    <row r="27" spans="2:17" ht="12.75">
      <c r="B27" s="98"/>
      <c r="Q27" s="107"/>
    </row>
    <row r="28" spans="2:17" ht="12.75">
      <c r="B28" s="98"/>
      <c r="Q28" s="107"/>
    </row>
    <row r="29" spans="2:17" ht="12.75">
      <c r="B29" s="98"/>
      <c r="Q29" s="107"/>
    </row>
    <row r="30" spans="2:17" ht="12.75">
      <c r="B30" s="98"/>
      <c r="Q30" s="107"/>
    </row>
    <row r="31" spans="2:17" ht="12.75">
      <c r="B31" s="98"/>
      <c r="Q31" s="107"/>
    </row>
    <row r="32" spans="2:17" ht="12.75">
      <c r="B32" s="98"/>
      <c r="Q32" s="107"/>
    </row>
    <row r="33" spans="2:17" ht="12.75">
      <c r="B33" s="98"/>
      <c r="Q33" s="107"/>
    </row>
    <row r="34" spans="2:17" ht="12.75">
      <c r="B34" s="98"/>
      <c r="Q34" s="107"/>
    </row>
    <row r="35" spans="2:17" ht="12.75">
      <c r="B35" s="98"/>
      <c r="Q35" s="107"/>
    </row>
    <row r="36" spans="2:17" ht="12.75">
      <c r="B36" s="98"/>
      <c r="Q36" s="107"/>
    </row>
    <row r="37" spans="2:17" ht="12.75">
      <c r="B37" s="98"/>
      <c r="Q37" s="107"/>
    </row>
    <row r="38" spans="2:17" ht="12.75">
      <c r="B38" s="98"/>
      <c r="Q38" s="107"/>
    </row>
    <row r="39" spans="2:17" ht="12.75">
      <c r="B39" s="98"/>
      <c r="Q39" s="107"/>
    </row>
    <row r="40" spans="2:17" ht="12.75">
      <c r="B40" s="98"/>
      <c r="Q40" s="107"/>
    </row>
    <row r="41" spans="2:17" ht="12.75">
      <c r="B41" s="98"/>
      <c r="D41" s="2" t="s">
        <v>41</v>
      </c>
      <c r="Q41" s="107"/>
    </row>
    <row r="42" spans="2:17" ht="12.75">
      <c r="B42" s="98"/>
      <c r="Q42" s="107"/>
    </row>
    <row r="43" spans="2:17" ht="12.75">
      <c r="B43" s="98"/>
      <c r="Q43" s="107"/>
    </row>
    <row r="44" spans="2:17" ht="12.75">
      <c r="B44" s="98"/>
      <c r="Q44" s="107"/>
    </row>
    <row r="45" spans="2:17" ht="12.75">
      <c r="B45" s="98"/>
      <c r="Q45" s="107"/>
    </row>
    <row r="46" spans="2:17" ht="12.75">
      <c r="B46" s="98"/>
      <c r="Q46" s="107"/>
    </row>
    <row r="47" spans="2:17" ht="12.75">
      <c r="B47" s="98"/>
      <c r="Q47" s="107"/>
    </row>
    <row r="48" ht="12.75">
      <c r="Q48" s="2"/>
    </row>
    <row r="49" ht="12.75">
      <c r="Q49" s="2"/>
    </row>
  </sheetData>
  <sheetProtection/>
  <mergeCells count="3">
    <mergeCell ref="B1:B47"/>
    <mergeCell ref="Q1:Q47"/>
    <mergeCell ref="D5:O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20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93"/>
  <sheetViews>
    <sheetView zoomScale="80" zoomScaleNormal="80" zoomScalePageLayoutView="0" workbookViewId="0" topLeftCell="A10">
      <selection activeCell="V11" sqref="V11"/>
    </sheetView>
  </sheetViews>
  <sheetFormatPr defaultColWidth="11.421875" defaultRowHeight="12.75"/>
  <cols>
    <col min="1" max="1" width="6.57421875" style="29" customWidth="1"/>
    <col min="2" max="2" width="4.140625" style="29" customWidth="1"/>
    <col min="3" max="3" width="37.7109375" style="29" customWidth="1"/>
    <col min="4" max="4" width="7.57421875" style="29" customWidth="1"/>
    <col min="5" max="14" width="6.7109375" style="29" customWidth="1"/>
    <col min="15" max="15" width="6.57421875" style="29" customWidth="1"/>
    <col min="16" max="21" width="6.7109375" style="29" customWidth="1"/>
    <col min="22" max="22" width="7.57421875" style="29" customWidth="1"/>
    <col min="23" max="23" width="6.7109375" style="29" customWidth="1"/>
    <col min="24" max="24" width="7.57421875" style="29" customWidth="1"/>
    <col min="25" max="25" width="6.7109375" style="29" customWidth="1"/>
    <col min="26" max="26" width="6.421875" style="29" customWidth="1"/>
    <col min="27" max="28" width="10.00390625" style="29" customWidth="1"/>
  </cols>
  <sheetData>
    <row r="1" spans="1:28" ht="12.75">
      <c r="A1" s="97" t="s">
        <v>54</v>
      </c>
      <c r="B1" s="28"/>
      <c r="AA1" s="98" t="s">
        <v>51</v>
      </c>
      <c r="AB1" s="30"/>
    </row>
    <row r="2" spans="1:28" ht="12.75">
      <c r="A2" s="97"/>
      <c r="B2" s="28"/>
      <c r="C2" s="3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98"/>
      <c r="AB2" s="30"/>
    </row>
    <row r="3" spans="1:28" ht="12.75">
      <c r="A3" s="97"/>
      <c r="B3" s="28"/>
      <c r="C3" s="3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98"/>
      <c r="AB3" s="30"/>
    </row>
    <row r="4" spans="1:28" ht="12.75">
      <c r="A4" s="97"/>
      <c r="B4" s="28"/>
      <c r="C4" s="3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98"/>
      <c r="AB4" s="30"/>
    </row>
    <row r="5" spans="1:28" ht="15.75">
      <c r="A5" s="97"/>
      <c r="B5" s="28"/>
      <c r="C5" s="3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98"/>
      <c r="AB5" s="30"/>
    </row>
    <row r="6" spans="1:28" ht="15.75">
      <c r="A6" s="97"/>
      <c r="B6" s="28"/>
      <c r="C6" s="99" t="s">
        <v>61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2"/>
      <c r="AA6" s="98"/>
      <c r="AB6" s="30"/>
    </row>
    <row r="7" spans="1:28" ht="15.75" thickBot="1">
      <c r="A7" s="97"/>
      <c r="B7" s="28"/>
      <c r="C7" s="3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98"/>
      <c r="AB7" s="30"/>
    </row>
    <row r="8" spans="1:28" ht="13.5" thickBot="1">
      <c r="A8" s="97"/>
      <c r="B8" s="28"/>
      <c r="C8" s="82" t="s">
        <v>3</v>
      </c>
      <c r="D8" s="100" t="s">
        <v>0</v>
      </c>
      <c r="E8" s="101"/>
      <c r="F8" s="101"/>
      <c r="G8" s="101"/>
      <c r="H8" s="101"/>
      <c r="I8" s="96"/>
      <c r="J8" s="95" t="s">
        <v>1</v>
      </c>
      <c r="K8" s="101"/>
      <c r="L8" s="101"/>
      <c r="M8" s="101"/>
      <c r="N8" s="101"/>
      <c r="O8" s="96"/>
      <c r="P8" s="95" t="s">
        <v>2</v>
      </c>
      <c r="Q8" s="101"/>
      <c r="R8" s="101"/>
      <c r="S8" s="101"/>
      <c r="T8" s="101"/>
      <c r="U8" s="101"/>
      <c r="V8" s="101"/>
      <c r="W8" s="96"/>
      <c r="X8" s="102" t="s">
        <v>42</v>
      </c>
      <c r="Y8" s="103"/>
      <c r="Z8" s="2"/>
      <c r="AA8" s="98"/>
      <c r="AB8" s="30"/>
    </row>
    <row r="9" spans="1:28" ht="13.5" thickBot="1">
      <c r="A9" s="97"/>
      <c r="B9" s="28"/>
      <c r="C9" s="83"/>
      <c r="D9" s="100" t="s">
        <v>4</v>
      </c>
      <c r="E9" s="96"/>
      <c r="F9" s="95" t="s">
        <v>5</v>
      </c>
      <c r="G9" s="96"/>
      <c r="H9" s="95" t="s">
        <v>6</v>
      </c>
      <c r="I9" s="96"/>
      <c r="J9" s="95" t="s">
        <v>7</v>
      </c>
      <c r="K9" s="96"/>
      <c r="L9" s="95" t="s">
        <v>8</v>
      </c>
      <c r="M9" s="96"/>
      <c r="N9" s="95" t="s">
        <v>9</v>
      </c>
      <c r="O9" s="96"/>
      <c r="P9" s="93" t="s">
        <v>10</v>
      </c>
      <c r="Q9" s="94"/>
      <c r="R9" s="93" t="s">
        <v>11</v>
      </c>
      <c r="S9" s="94"/>
      <c r="T9" s="93" t="s">
        <v>12</v>
      </c>
      <c r="U9" s="94"/>
      <c r="V9" s="95" t="s">
        <v>13</v>
      </c>
      <c r="W9" s="96"/>
      <c r="X9" s="104"/>
      <c r="Y9" s="105"/>
      <c r="Z9" s="2"/>
      <c r="AA9" s="98"/>
      <c r="AB9" s="30"/>
    </row>
    <row r="10" spans="1:28" ht="13.5" thickBot="1">
      <c r="A10" s="97"/>
      <c r="B10" s="28"/>
      <c r="C10" s="84"/>
      <c r="D10" s="60" t="s">
        <v>38</v>
      </c>
      <c r="E10" s="34" t="s">
        <v>39</v>
      </c>
      <c r="F10" s="34" t="s">
        <v>38</v>
      </c>
      <c r="G10" s="34" t="s">
        <v>39</v>
      </c>
      <c r="H10" s="34" t="s">
        <v>38</v>
      </c>
      <c r="I10" s="34" t="s">
        <v>39</v>
      </c>
      <c r="J10" s="34" t="s">
        <v>38</v>
      </c>
      <c r="K10" s="34" t="s">
        <v>39</v>
      </c>
      <c r="L10" s="34" t="s">
        <v>38</v>
      </c>
      <c r="M10" s="34" t="s">
        <v>39</v>
      </c>
      <c r="N10" s="34" t="s">
        <v>38</v>
      </c>
      <c r="O10" s="34" t="s">
        <v>39</v>
      </c>
      <c r="P10" s="34" t="s">
        <v>38</v>
      </c>
      <c r="Q10" s="34" t="s">
        <v>39</v>
      </c>
      <c r="R10" s="34" t="s">
        <v>38</v>
      </c>
      <c r="S10" s="34" t="s">
        <v>39</v>
      </c>
      <c r="T10" s="34" t="s">
        <v>38</v>
      </c>
      <c r="U10" s="34" t="s">
        <v>39</v>
      </c>
      <c r="V10" s="34" t="s">
        <v>38</v>
      </c>
      <c r="W10" s="34" t="s">
        <v>39</v>
      </c>
      <c r="X10" s="34" t="s">
        <v>38</v>
      </c>
      <c r="Y10" s="34" t="s">
        <v>39</v>
      </c>
      <c r="Z10" s="2"/>
      <c r="AA10" s="98"/>
      <c r="AB10" s="30"/>
    </row>
    <row r="11" spans="1:28" ht="14.25">
      <c r="A11" s="97"/>
      <c r="B11" s="28"/>
      <c r="C11" s="24" t="s">
        <v>14</v>
      </c>
      <c r="D11" s="12"/>
      <c r="E11" s="11"/>
      <c r="F11" s="11">
        <v>3</v>
      </c>
      <c r="G11" s="11"/>
      <c r="H11" s="11">
        <v>5</v>
      </c>
      <c r="I11" s="11"/>
      <c r="J11" s="11">
        <v>2</v>
      </c>
      <c r="K11" s="11"/>
      <c r="L11" s="11">
        <v>2</v>
      </c>
      <c r="M11" s="11"/>
      <c r="N11" s="11">
        <v>1</v>
      </c>
      <c r="O11" s="11"/>
      <c r="P11" s="11">
        <v>7</v>
      </c>
      <c r="Q11" s="11"/>
      <c r="R11" s="11"/>
      <c r="S11" s="11"/>
      <c r="T11" s="11">
        <v>1</v>
      </c>
      <c r="U11" s="11"/>
      <c r="V11" s="11">
        <v>9</v>
      </c>
      <c r="W11" s="11"/>
      <c r="X11" s="12">
        <f>(D11+F11+H11+J11+L11+N11+P11+R11+T11+V11)</f>
        <v>30</v>
      </c>
      <c r="Y11" s="12">
        <f>(E11+G11+I11+K11+M11+O11+Q11+S11+U11+W11)</f>
        <v>0</v>
      </c>
      <c r="Z11" s="2"/>
      <c r="AA11" s="98"/>
      <c r="AB11" s="30"/>
    </row>
    <row r="12" spans="1:28" ht="14.25">
      <c r="A12" s="97"/>
      <c r="B12" s="28"/>
      <c r="C12" s="25" t="s">
        <v>15</v>
      </c>
      <c r="D12" s="14">
        <v>2</v>
      </c>
      <c r="E12" s="13">
        <v>2</v>
      </c>
      <c r="F12" s="13">
        <v>8</v>
      </c>
      <c r="G12" s="13">
        <v>3</v>
      </c>
      <c r="H12" s="13">
        <v>1</v>
      </c>
      <c r="I12" s="13"/>
      <c r="J12" s="13">
        <v>2</v>
      </c>
      <c r="K12" s="13">
        <v>1</v>
      </c>
      <c r="L12" s="13">
        <v>5</v>
      </c>
      <c r="M12" s="13">
        <v>2</v>
      </c>
      <c r="N12" s="13"/>
      <c r="O12" s="13"/>
      <c r="P12" s="13"/>
      <c r="Q12" s="13"/>
      <c r="R12" s="13">
        <v>3</v>
      </c>
      <c r="S12" s="13">
        <v>3</v>
      </c>
      <c r="T12" s="13">
        <v>3</v>
      </c>
      <c r="U12" s="13">
        <v>1</v>
      </c>
      <c r="V12" s="13">
        <v>2</v>
      </c>
      <c r="W12" s="13">
        <v>2</v>
      </c>
      <c r="X12" s="12">
        <f aca="true" t="shared" si="0" ref="X12:Y24">(D12+F12+H12+J12+L12+N12+P12+R12+T12+V12)</f>
        <v>26</v>
      </c>
      <c r="Y12" s="12">
        <f t="shared" si="0"/>
        <v>14</v>
      </c>
      <c r="Z12" s="2"/>
      <c r="AA12" s="98"/>
      <c r="AB12" s="30"/>
    </row>
    <row r="13" spans="1:28" ht="14.25">
      <c r="A13" s="97"/>
      <c r="B13" s="28"/>
      <c r="C13" s="25" t="s">
        <v>16</v>
      </c>
      <c r="D13" s="14">
        <v>19</v>
      </c>
      <c r="E13" s="13">
        <v>12</v>
      </c>
      <c r="F13" s="13">
        <v>58</v>
      </c>
      <c r="G13" s="13">
        <v>26</v>
      </c>
      <c r="H13" s="13">
        <v>5</v>
      </c>
      <c r="I13" s="13"/>
      <c r="J13" s="13">
        <v>1</v>
      </c>
      <c r="K13" s="13"/>
      <c r="L13" s="13">
        <v>3</v>
      </c>
      <c r="M13" s="13">
        <v>1</v>
      </c>
      <c r="N13" s="13"/>
      <c r="O13" s="13"/>
      <c r="P13" s="13">
        <v>3</v>
      </c>
      <c r="Q13" s="13">
        <v>2</v>
      </c>
      <c r="R13" s="13">
        <v>4</v>
      </c>
      <c r="S13" s="13">
        <v>1</v>
      </c>
      <c r="T13" s="13">
        <v>2</v>
      </c>
      <c r="U13" s="13"/>
      <c r="V13" s="13">
        <v>2</v>
      </c>
      <c r="W13" s="13">
        <v>1</v>
      </c>
      <c r="X13" s="12">
        <f t="shared" si="0"/>
        <v>97</v>
      </c>
      <c r="Y13" s="12">
        <f t="shared" si="0"/>
        <v>43</v>
      </c>
      <c r="Z13" s="2"/>
      <c r="AA13" s="98"/>
      <c r="AB13" s="30"/>
    </row>
    <row r="14" spans="1:28" ht="14.25">
      <c r="A14" s="97"/>
      <c r="B14" s="28"/>
      <c r="C14" s="25" t="s">
        <v>17</v>
      </c>
      <c r="D14" s="14">
        <v>18</v>
      </c>
      <c r="E14" s="13">
        <v>5</v>
      </c>
      <c r="F14" s="13">
        <v>40</v>
      </c>
      <c r="G14" s="13">
        <v>15</v>
      </c>
      <c r="H14" s="13">
        <v>5</v>
      </c>
      <c r="I14" s="13">
        <v>2</v>
      </c>
      <c r="J14" s="13">
        <v>3</v>
      </c>
      <c r="K14" s="13">
        <v>1</v>
      </c>
      <c r="L14" s="13">
        <v>1</v>
      </c>
      <c r="M14" s="13"/>
      <c r="N14" s="13"/>
      <c r="O14" s="13"/>
      <c r="P14" s="13">
        <v>5</v>
      </c>
      <c r="Q14" s="13"/>
      <c r="R14" s="13">
        <v>10</v>
      </c>
      <c r="S14" s="13">
        <v>1</v>
      </c>
      <c r="T14" s="13">
        <v>4</v>
      </c>
      <c r="U14" s="13"/>
      <c r="V14" s="13">
        <v>1</v>
      </c>
      <c r="W14" s="13">
        <v>1</v>
      </c>
      <c r="X14" s="12">
        <f t="shared" si="0"/>
        <v>87</v>
      </c>
      <c r="Y14" s="12">
        <f t="shared" si="0"/>
        <v>25</v>
      </c>
      <c r="Z14" s="2"/>
      <c r="AA14" s="98"/>
      <c r="AB14" s="30"/>
    </row>
    <row r="15" spans="1:28" ht="14.25">
      <c r="A15" s="97"/>
      <c r="B15" s="28"/>
      <c r="C15" s="25" t="s">
        <v>18</v>
      </c>
      <c r="D15" s="14">
        <v>4</v>
      </c>
      <c r="E15" s="13">
        <v>4</v>
      </c>
      <c r="F15" s="13">
        <v>18</v>
      </c>
      <c r="G15" s="13">
        <v>16</v>
      </c>
      <c r="H15" s="13">
        <v>7</v>
      </c>
      <c r="I15" s="13">
        <v>7</v>
      </c>
      <c r="J15" s="13">
        <v>6</v>
      </c>
      <c r="K15" s="13">
        <v>5</v>
      </c>
      <c r="L15" s="13">
        <v>4</v>
      </c>
      <c r="M15" s="13">
        <v>3</v>
      </c>
      <c r="N15" s="13">
        <v>2</v>
      </c>
      <c r="O15" s="13">
        <v>2</v>
      </c>
      <c r="P15" s="13">
        <v>8</v>
      </c>
      <c r="Q15" s="13">
        <v>7</v>
      </c>
      <c r="R15" s="13">
        <v>10</v>
      </c>
      <c r="S15" s="13">
        <v>9</v>
      </c>
      <c r="T15" s="13"/>
      <c r="U15" s="13"/>
      <c r="V15" s="13">
        <v>1</v>
      </c>
      <c r="W15" s="13">
        <v>1</v>
      </c>
      <c r="X15" s="12">
        <f t="shared" si="0"/>
        <v>60</v>
      </c>
      <c r="Y15" s="12">
        <f t="shared" si="0"/>
        <v>54</v>
      </c>
      <c r="Z15" s="2"/>
      <c r="AA15" s="98"/>
      <c r="AB15" s="30"/>
    </row>
    <row r="16" spans="1:28" ht="14.25">
      <c r="A16" s="97"/>
      <c r="B16" s="28"/>
      <c r="C16" s="25" t="s">
        <v>45</v>
      </c>
      <c r="D16" s="14">
        <v>3</v>
      </c>
      <c r="E16" s="13">
        <v>3</v>
      </c>
      <c r="F16" s="13">
        <v>2</v>
      </c>
      <c r="G16" s="13">
        <v>2</v>
      </c>
      <c r="H16" s="13">
        <v>1</v>
      </c>
      <c r="I16" s="13"/>
      <c r="J16" s="13">
        <v>4</v>
      </c>
      <c r="K16" s="13"/>
      <c r="L16" s="13">
        <v>12</v>
      </c>
      <c r="M16" s="13"/>
      <c r="N16" s="13">
        <v>1</v>
      </c>
      <c r="O16" s="13"/>
      <c r="P16" s="13">
        <v>3</v>
      </c>
      <c r="Q16" s="13">
        <v>2</v>
      </c>
      <c r="R16" s="13">
        <v>3</v>
      </c>
      <c r="S16" s="13">
        <v>3</v>
      </c>
      <c r="T16" s="13">
        <v>1</v>
      </c>
      <c r="U16" s="13">
        <v>1</v>
      </c>
      <c r="V16" s="13">
        <v>1</v>
      </c>
      <c r="W16" s="13"/>
      <c r="X16" s="12">
        <f t="shared" si="0"/>
        <v>31</v>
      </c>
      <c r="Y16" s="12">
        <f t="shared" si="0"/>
        <v>11</v>
      </c>
      <c r="Z16" s="2"/>
      <c r="AA16" s="98"/>
      <c r="AB16" s="30"/>
    </row>
    <row r="17" spans="1:28" ht="14.25">
      <c r="A17" s="97"/>
      <c r="B17" s="28"/>
      <c r="C17" s="25" t="s">
        <v>19</v>
      </c>
      <c r="D17" s="14">
        <v>12</v>
      </c>
      <c r="E17" s="13">
        <v>12</v>
      </c>
      <c r="F17" s="13">
        <v>83</v>
      </c>
      <c r="G17" s="13">
        <v>74</v>
      </c>
      <c r="H17" s="13">
        <v>25</v>
      </c>
      <c r="I17" s="13">
        <v>25</v>
      </c>
      <c r="J17" s="13">
        <v>14</v>
      </c>
      <c r="K17" s="13">
        <v>13</v>
      </c>
      <c r="L17" s="13">
        <v>12</v>
      </c>
      <c r="M17" s="13">
        <v>11</v>
      </c>
      <c r="N17" s="13">
        <v>2</v>
      </c>
      <c r="O17" s="13">
        <v>2</v>
      </c>
      <c r="P17" s="13">
        <v>29</v>
      </c>
      <c r="Q17" s="13">
        <v>27</v>
      </c>
      <c r="R17" s="13">
        <v>29</v>
      </c>
      <c r="S17" s="13">
        <v>25</v>
      </c>
      <c r="T17" s="13">
        <v>14</v>
      </c>
      <c r="U17" s="13">
        <v>12</v>
      </c>
      <c r="V17" s="13">
        <v>8</v>
      </c>
      <c r="W17" s="13">
        <v>7</v>
      </c>
      <c r="X17" s="12">
        <f t="shared" si="0"/>
        <v>228</v>
      </c>
      <c r="Y17" s="12">
        <f t="shared" si="0"/>
        <v>208</v>
      </c>
      <c r="Z17" s="2"/>
      <c r="AA17" s="98"/>
      <c r="AB17" s="30"/>
    </row>
    <row r="18" spans="1:28" ht="14.25">
      <c r="A18" s="97"/>
      <c r="B18" s="28"/>
      <c r="C18" s="25" t="s">
        <v>20</v>
      </c>
      <c r="D18" s="14">
        <v>17</v>
      </c>
      <c r="E18" s="13">
        <v>9</v>
      </c>
      <c r="F18" s="13">
        <v>43</v>
      </c>
      <c r="G18" s="13">
        <v>16</v>
      </c>
      <c r="H18" s="13">
        <v>1</v>
      </c>
      <c r="I18" s="13">
        <v>1</v>
      </c>
      <c r="J18" s="13">
        <v>8</v>
      </c>
      <c r="K18" s="13">
        <v>2</v>
      </c>
      <c r="L18" s="13">
        <v>19</v>
      </c>
      <c r="M18" s="13">
        <v>8</v>
      </c>
      <c r="N18" s="13">
        <v>1</v>
      </c>
      <c r="O18" s="13"/>
      <c r="P18" s="13">
        <v>6</v>
      </c>
      <c r="Q18" s="13">
        <v>3</v>
      </c>
      <c r="R18" s="13">
        <v>7</v>
      </c>
      <c r="S18" s="13">
        <v>5</v>
      </c>
      <c r="T18" s="13">
        <v>5</v>
      </c>
      <c r="U18" s="13">
        <v>4</v>
      </c>
      <c r="V18" s="13">
        <v>6</v>
      </c>
      <c r="W18" s="13">
        <v>3</v>
      </c>
      <c r="X18" s="12">
        <f t="shared" si="0"/>
        <v>113</v>
      </c>
      <c r="Y18" s="12">
        <f t="shared" si="0"/>
        <v>51</v>
      </c>
      <c r="Z18" s="2"/>
      <c r="AA18" s="98"/>
      <c r="AB18" s="30"/>
    </row>
    <row r="19" spans="1:28" ht="14.25">
      <c r="A19" s="97"/>
      <c r="B19" s="28"/>
      <c r="C19" s="25" t="s">
        <v>21</v>
      </c>
      <c r="D19" s="14">
        <v>7</v>
      </c>
      <c r="E19" s="13">
        <v>4</v>
      </c>
      <c r="F19" s="13">
        <v>20</v>
      </c>
      <c r="G19" s="13">
        <v>14</v>
      </c>
      <c r="H19" s="13">
        <v>1</v>
      </c>
      <c r="I19" s="13"/>
      <c r="J19" s="13"/>
      <c r="K19" s="13"/>
      <c r="L19" s="13">
        <v>1</v>
      </c>
      <c r="M19" s="13">
        <v>1</v>
      </c>
      <c r="N19" s="13">
        <v>1</v>
      </c>
      <c r="O19" s="13"/>
      <c r="P19" s="13">
        <v>1</v>
      </c>
      <c r="Q19" s="13"/>
      <c r="R19" s="13">
        <v>3</v>
      </c>
      <c r="S19" s="13">
        <v>3</v>
      </c>
      <c r="T19" s="13">
        <v>1</v>
      </c>
      <c r="U19" s="13">
        <v>1</v>
      </c>
      <c r="V19" s="13">
        <v>1</v>
      </c>
      <c r="W19" s="13">
        <v>1</v>
      </c>
      <c r="X19" s="12">
        <f t="shared" si="0"/>
        <v>36</v>
      </c>
      <c r="Y19" s="12">
        <f t="shared" si="0"/>
        <v>24</v>
      </c>
      <c r="Z19" s="2"/>
      <c r="AA19" s="98"/>
      <c r="AB19" s="30"/>
    </row>
    <row r="20" spans="1:28" ht="14.25">
      <c r="A20" s="97"/>
      <c r="B20" s="28"/>
      <c r="C20" s="25" t="s">
        <v>22</v>
      </c>
      <c r="D20" s="14">
        <v>16</v>
      </c>
      <c r="E20" s="13">
        <v>2</v>
      </c>
      <c r="F20" s="13">
        <v>41</v>
      </c>
      <c r="G20" s="13">
        <v>10</v>
      </c>
      <c r="H20" s="13">
        <v>8</v>
      </c>
      <c r="I20" s="13">
        <v>2</v>
      </c>
      <c r="J20" s="13">
        <v>5</v>
      </c>
      <c r="K20" s="13"/>
      <c r="L20" s="13">
        <v>2</v>
      </c>
      <c r="M20" s="13">
        <v>1</v>
      </c>
      <c r="N20" s="13"/>
      <c r="O20" s="13"/>
      <c r="P20" s="13">
        <v>3</v>
      </c>
      <c r="Q20" s="13">
        <v>1</v>
      </c>
      <c r="R20" s="13">
        <v>8</v>
      </c>
      <c r="S20" s="13"/>
      <c r="T20" s="13">
        <v>2</v>
      </c>
      <c r="U20" s="13"/>
      <c r="V20" s="13"/>
      <c r="W20" s="13"/>
      <c r="X20" s="12">
        <f t="shared" si="0"/>
        <v>85</v>
      </c>
      <c r="Y20" s="12">
        <f t="shared" si="0"/>
        <v>16</v>
      </c>
      <c r="Z20" s="2"/>
      <c r="AA20" s="98"/>
      <c r="AB20" s="30"/>
    </row>
    <row r="21" spans="1:28" ht="14.25">
      <c r="A21" s="97"/>
      <c r="B21" s="28"/>
      <c r="C21" s="25" t="s">
        <v>23</v>
      </c>
      <c r="D21" s="14">
        <v>20</v>
      </c>
      <c r="E21" s="13">
        <v>1</v>
      </c>
      <c r="F21" s="13">
        <v>27</v>
      </c>
      <c r="G21" s="13"/>
      <c r="H21" s="13">
        <v>3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2">
        <f t="shared" si="0"/>
        <v>50</v>
      </c>
      <c r="Y21" s="12">
        <f t="shared" si="0"/>
        <v>1</v>
      </c>
      <c r="Z21" s="2"/>
      <c r="AA21" s="98"/>
      <c r="AB21" s="30"/>
    </row>
    <row r="22" spans="1:28" ht="14.25">
      <c r="A22" s="97"/>
      <c r="B22" s="28"/>
      <c r="C22" s="25" t="s">
        <v>24</v>
      </c>
      <c r="D22" s="14">
        <v>2</v>
      </c>
      <c r="E22" s="13"/>
      <c r="F22" s="13">
        <v>1</v>
      </c>
      <c r="G22" s="13"/>
      <c r="H22" s="13"/>
      <c r="I22" s="13"/>
      <c r="J22" s="13"/>
      <c r="K22" s="13"/>
      <c r="L22" s="13">
        <v>1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2">
        <f t="shared" si="0"/>
        <v>4</v>
      </c>
      <c r="Y22" s="12">
        <f t="shared" si="0"/>
        <v>0</v>
      </c>
      <c r="Z22" s="2"/>
      <c r="AA22" s="98"/>
      <c r="AB22" s="30"/>
    </row>
    <row r="23" spans="1:28" ht="14.25">
      <c r="A23" s="97"/>
      <c r="B23" s="28"/>
      <c r="C23" s="25" t="s">
        <v>25</v>
      </c>
      <c r="D23" s="14">
        <v>42</v>
      </c>
      <c r="E23" s="13">
        <v>2</v>
      </c>
      <c r="F23" s="13">
        <v>127</v>
      </c>
      <c r="G23" s="13">
        <v>16</v>
      </c>
      <c r="H23" s="13">
        <v>7</v>
      </c>
      <c r="I23" s="13">
        <v>1</v>
      </c>
      <c r="J23" s="13">
        <v>3</v>
      </c>
      <c r="K23" s="13"/>
      <c r="L23" s="13">
        <v>4</v>
      </c>
      <c r="M23" s="13">
        <v>1</v>
      </c>
      <c r="N23" s="13"/>
      <c r="O23" s="13"/>
      <c r="P23" s="13">
        <v>7</v>
      </c>
      <c r="Q23" s="13">
        <v>2</v>
      </c>
      <c r="R23" s="13">
        <v>12</v>
      </c>
      <c r="S23" s="13">
        <v>4</v>
      </c>
      <c r="T23" s="13">
        <v>7</v>
      </c>
      <c r="U23" s="13">
        <v>3</v>
      </c>
      <c r="V23" s="13">
        <v>5</v>
      </c>
      <c r="W23" s="13">
        <v>2</v>
      </c>
      <c r="X23" s="12">
        <f t="shared" si="0"/>
        <v>214</v>
      </c>
      <c r="Y23" s="12">
        <f t="shared" si="0"/>
        <v>31</v>
      </c>
      <c r="Z23" s="2"/>
      <c r="AA23" s="98"/>
      <c r="AB23" s="30"/>
    </row>
    <row r="24" spans="1:28" ht="15" thickBot="1">
      <c r="A24" s="97"/>
      <c r="B24" s="28"/>
      <c r="C24" s="26" t="s">
        <v>26</v>
      </c>
      <c r="D24" s="22">
        <v>5</v>
      </c>
      <c r="E24" s="23">
        <v>1</v>
      </c>
      <c r="F24" s="23">
        <v>21</v>
      </c>
      <c r="G24" s="23"/>
      <c r="H24" s="23">
        <v>1</v>
      </c>
      <c r="I24" s="23"/>
      <c r="J24" s="23">
        <v>2</v>
      </c>
      <c r="K24" s="23">
        <v>1</v>
      </c>
      <c r="L24" s="13"/>
      <c r="M24" s="13"/>
      <c r="N24" s="23"/>
      <c r="O24" s="23"/>
      <c r="P24" s="23">
        <v>2</v>
      </c>
      <c r="Q24" s="23"/>
      <c r="R24" s="23">
        <v>1</v>
      </c>
      <c r="S24" s="23"/>
      <c r="T24" s="23"/>
      <c r="U24" s="23"/>
      <c r="V24" s="23">
        <v>1</v>
      </c>
      <c r="W24" s="23">
        <v>1</v>
      </c>
      <c r="X24" s="12">
        <f t="shared" si="0"/>
        <v>33</v>
      </c>
      <c r="Y24" s="12">
        <f t="shared" si="0"/>
        <v>3</v>
      </c>
      <c r="Z24" s="2"/>
      <c r="AA24" s="98"/>
      <c r="AB24" s="30"/>
    </row>
    <row r="25" spans="1:28" ht="15.75" thickBot="1">
      <c r="A25" s="97"/>
      <c r="B25" s="28"/>
      <c r="C25" s="35" t="s">
        <v>27</v>
      </c>
      <c r="D25" s="36">
        <f>SUM(D11:D24)</f>
        <v>167</v>
      </c>
      <c r="E25" s="59">
        <f>SUM(E11:E24)</f>
        <v>57</v>
      </c>
      <c r="F25" s="59">
        <f aca="true" t="shared" si="1" ref="F25:W25">SUM(F11:F24)</f>
        <v>492</v>
      </c>
      <c r="G25" s="59">
        <f t="shared" si="1"/>
        <v>192</v>
      </c>
      <c r="H25" s="59">
        <f t="shared" si="1"/>
        <v>70</v>
      </c>
      <c r="I25" s="59">
        <f t="shared" si="1"/>
        <v>38</v>
      </c>
      <c r="J25" s="59">
        <f t="shared" si="1"/>
        <v>50</v>
      </c>
      <c r="K25" s="59">
        <f t="shared" si="1"/>
        <v>23</v>
      </c>
      <c r="L25" s="59">
        <f t="shared" si="1"/>
        <v>66</v>
      </c>
      <c r="M25" s="59">
        <f t="shared" si="1"/>
        <v>28</v>
      </c>
      <c r="N25" s="59">
        <f t="shared" si="1"/>
        <v>8</v>
      </c>
      <c r="O25" s="59">
        <f t="shared" si="1"/>
        <v>4</v>
      </c>
      <c r="P25" s="59">
        <f t="shared" si="1"/>
        <v>74</v>
      </c>
      <c r="Q25" s="59">
        <f t="shared" si="1"/>
        <v>44</v>
      </c>
      <c r="R25" s="59">
        <f t="shared" si="1"/>
        <v>90</v>
      </c>
      <c r="S25" s="59">
        <f t="shared" si="1"/>
        <v>54</v>
      </c>
      <c r="T25" s="59">
        <f t="shared" si="1"/>
        <v>40</v>
      </c>
      <c r="U25" s="59">
        <f t="shared" si="1"/>
        <v>22</v>
      </c>
      <c r="V25" s="59">
        <f t="shared" si="1"/>
        <v>37</v>
      </c>
      <c r="W25" s="59">
        <f t="shared" si="1"/>
        <v>19</v>
      </c>
      <c r="X25" s="59">
        <f>+(D25+F25+H25+J25+L25+N25+P25+R25+T25+V25)</f>
        <v>1094</v>
      </c>
      <c r="Y25" s="36">
        <f>+(E25+G25+I25+K25+M25+O25+Q25+S25+U25+W25)</f>
        <v>481</v>
      </c>
      <c r="Z25" s="2"/>
      <c r="AA25" s="98"/>
      <c r="AB25" s="30"/>
    </row>
    <row r="26" spans="1:28" ht="15.75" thickBot="1">
      <c r="A26" s="97"/>
      <c r="B26" s="28"/>
      <c r="C26" s="37" t="s">
        <v>40</v>
      </c>
      <c r="D26" s="76">
        <f>+(E25/D25)</f>
        <v>0.3413173652694611</v>
      </c>
      <c r="E26" s="77"/>
      <c r="F26" s="76">
        <f>+(G25/F25)</f>
        <v>0.3902439024390244</v>
      </c>
      <c r="G26" s="77"/>
      <c r="H26" s="76">
        <f>+(I25/H25)</f>
        <v>0.5428571428571428</v>
      </c>
      <c r="I26" s="77"/>
      <c r="J26" s="76">
        <f>+(K25/J25)</f>
        <v>0.46</v>
      </c>
      <c r="K26" s="77"/>
      <c r="L26" s="76">
        <f>+(M25/L25)</f>
        <v>0.42424242424242425</v>
      </c>
      <c r="M26" s="77"/>
      <c r="N26" s="76">
        <f>+(O25/N25)</f>
        <v>0.5</v>
      </c>
      <c r="O26" s="77"/>
      <c r="P26" s="76">
        <f>+(Q25/P25)</f>
        <v>0.5945945945945946</v>
      </c>
      <c r="Q26" s="77"/>
      <c r="R26" s="76">
        <f>+(S25/R25)</f>
        <v>0.6</v>
      </c>
      <c r="S26" s="77"/>
      <c r="T26" s="76">
        <f>+(U25/T25)</f>
        <v>0.55</v>
      </c>
      <c r="U26" s="77"/>
      <c r="V26" s="76">
        <f>+(W25/V25)</f>
        <v>0.5135135135135135</v>
      </c>
      <c r="W26" s="77"/>
      <c r="X26" s="76">
        <f>+(Y25/X25)</f>
        <v>0.4396709323583181</v>
      </c>
      <c r="Y26" s="77"/>
      <c r="Z26" s="2"/>
      <c r="AA26" s="98"/>
      <c r="AB26" s="30"/>
    </row>
    <row r="27" spans="1:28" ht="13.5" thickBot="1">
      <c r="A27" s="97"/>
      <c r="B27" s="2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98"/>
      <c r="AB27" s="30"/>
    </row>
    <row r="28" spans="1:28" ht="13.5" thickBot="1">
      <c r="A28" s="97"/>
      <c r="B28" s="28"/>
      <c r="C28" s="82" t="s">
        <v>3</v>
      </c>
      <c r="D28" s="85" t="s">
        <v>43</v>
      </c>
      <c r="E28" s="86"/>
      <c r="F28" s="79" t="s">
        <v>28</v>
      </c>
      <c r="G28" s="81"/>
      <c r="H28" s="81"/>
      <c r="I28" s="81"/>
      <c r="J28" s="81"/>
      <c r="K28" s="80"/>
      <c r="L28" s="79" t="s">
        <v>29</v>
      </c>
      <c r="M28" s="81"/>
      <c r="N28" s="81"/>
      <c r="O28" s="81"/>
      <c r="P28" s="81"/>
      <c r="Q28" s="81"/>
      <c r="R28" s="79" t="s">
        <v>44</v>
      </c>
      <c r="S28" s="81"/>
      <c r="T28" s="81"/>
      <c r="U28" s="81"/>
      <c r="V28" s="89" t="s">
        <v>27</v>
      </c>
      <c r="W28" s="90"/>
      <c r="X28" s="19"/>
      <c r="Y28" s="19"/>
      <c r="Z28" s="19"/>
      <c r="AA28" s="98"/>
      <c r="AB28" s="30"/>
    </row>
    <row r="29" spans="1:28" ht="13.5" thickBot="1">
      <c r="A29" s="97"/>
      <c r="B29" s="28"/>
      <c r="C29" s="83"/>
      <c r="D29" s="87"/>
      <c r="E29" s="88"/>
      <c r="F29" s="79" t="s">
        <v>30</v>
      </c>
      <c r="G29" s="80"/>
      <c r="H29" s="79" t="s">
        <v>31</v>
      </c>
      <c r="I29" s="80"/>
      <c r="J29" s="79" t="s">
        <v>32</v>
      </c>
      <c r="K29" s="80"/>
      <c r="L29" s="79" t="s">
        <v>33</v>
      </c>
      <c r="M29" s="80"/>
      <c r="N29" s="79" t="s">
        <v>34</v>
      </c>
      <c r="O29" s="80"/>
      <c r="P29" s="79" t="s">
        <v>35</v>
      </c>
      <c r="Q29" s="80"/>
      <c r="R29" s="79" t="s">
        <v>36</v>
      </c>
      <c r="S29" s="81"/>
      <c r="T29" s="79" t="s">
        <v>37</v>
      </c>
      <c r="U29" s="81"/>
      <c r="V29" s="91"/>
      <c r="W29" s="92"/>
      <c r="X29" s="19"/>
      <c r="Y29" s="19"/>
      <c r="Z29" s="19"/>
      <c r="AA29" s="98"/>
      <c r="AB29" s="30"/>
    </row>
    <row r="30" spans="1:28" ht="13.5" thickBot="1">
      <c r="A30" s="97"/>
      <c r="B30" s="28"/>
      <c r="C30" s="84"/>
      <c r="D30" s="38" t="s">
        <v>38</v>
      </c>
      <c r="E30" s="39" t="s">
        <v>39</v>
      </c>
      <c r="F30" s="34" t="s">
        <v>38</v>
      </c>
      <c r="G30" s="34" t="s">
        <v>39</v>
      </c>
      <c r="H30" s="34" t="s">
        <v>38</v>
      </c>
      <c r="I30" s="34" t="s">
        <v>39</v>
      </c>
      <c r="J30" s="34" t="s">
        <v>38</v>
      </c>
      <c r="K30" s="34" t="s">
        <v>39</v>
      </c>
      <c r="L30" s="34" t="s">
        <v>38</v>
      </c>
      <c r="M30" s="34" t="s">
        <v>39</v>
      </c>
      <c r="N30" s="34" t="s">
        <v>38</v>
      </c>
      <c r="O30" s="34" t="s">
        <v>39</v>
      </c>
      <c r="P30" s="34" t="s">
        <v>38</v>
      </c>
      <c r="Q30" s="34" t="s">
        <v>39</v>
      </c>
      <c r="R30" s="34" t="s">
        <v>38</v>
      </c>
      <c r="S30" s="62" t="s">
        <v>39</v>
      </c>
      <c r="T30" s="34" t="s">
        <v>38</v>
      </c>
      <c r="U30" s="34" t="s">
        <v>39</v>
      </c>
      <c r="V30" s="40" t="s">
        <v>38</v>
      </c>
      <c r="W30" s="40" t="s">
        <v>39</v>
      </c>
      <c r="X30" s="19"/>
      <c r="Y30" s="19"/>
      <c r="Z30" s="19"/>
      <c r="AA30" s="98"/>
      <c r="AB30" s="30"/>
    </row>
    <row r="31" spans="1:29" ht="15">
      <c r="A31" s="97"/>
      <c r="B31" s="28"/>
      <c r="C31" s="24" t="s">
        <v>14</v>
      </c>
      <c r="D31" s="12">
        <f aca="true" t="shared" si="2" ref="D31:E44">(X11)</f>
        <v>30</v>
      </c>
      <c r="E31" s="12">
        <f t="shared" si="2"/>
        <v>0</v>
      </c>
      <c r="F31" s="11">
        <v>6</v>
      </c>
      <c r="G31" s="11">
        <v>2</v>
      </c>
      <c r="H31" s="11">
        <v>2</v>
      </c>
      <c r="I31" s="11"/>
      <c r="J31" s="11">
        <v>3</v>
      </c>
      <c r="K31" s="11">
        <v>1</v>
      </c>
      <c r="L31" s="11"/>
      <c r="M31" s="11"/>
      <c r="N31" s="11">
        <v>14</v>
      </c>
      <c r="O31" s="11">
        <v>1</v>
      </c>
      <c r="P31" s="11">
        <v>2</v>
      </c>
      <c r="Q31" s="11"/>
      <c r="R31" s="11"/>
      <c r="S31" s="41"/>
      <c r="T31" s="11">
        <v>2</v>
      </c>
      <c r="U31" s="11"/>
      <c r="V31" s="42">
        <f aca="true" t="shared" si="3" ref="V31:W44">(D31+F31+H31+J31+L31+N31+P31+R31+T31)</f>
        <v>59</v>
      </c>
      <c r="W31" s="42">
        <f>(E31+G31+I31+K31+M31+O31+Q31+S31+U31)</f>
        <v>4</v>
      </c>
      <c r="X31" s="19"/>
      <c r="Y31" s="19"/>
      <c r="Z31" s="43"/>
      <c r="AA31" s="98"/>
      <c r="AB31" s="30"/>
      <c r="AC31" s="51">
        <f>(W31/V31)</f>
        <v>0.06779661016949153</v>
      </c>
    </row>
    <row r="32" spans="1:29" ht="15">
      <c r="A32" s="97"/>
      <c r="B32" s="28"/>
      <c r="C32" s="25" t="s">
        <v>15</v>
      </c>
      <c r="D32" s="12">
        <f t="shared" si="2"/>
        <v>26</v>
      </c>
      <c r="E32" s="12">
        <f t="shared" si="2"/>
        <v>14</v>
      </c>
      <c r="F32" s="13">
        <v>3</v>
      </c>
      <c r="G32" s="13">
        <v>1</v>
      </c>
      <c r="H32" s="13">
        <v>1</v>
      </c>
      <c r="I32" s="13"/>
      <c r="J32" s="13">
        <v>4</v>
      </c>
      <c r="K32" s="13">
        <v>4</v>
      </c>
      <c r="L32" s="13"/>
      <c r="M32" s="13"/>
      <c r="N32" s="13"/>
      <c r="O32" s="13"/>
      <c r="P32" s="13"/>
      <c r="Q32" s="13"/>
      <c r="R32" s="13"/>
      <c r="S32" s="20"/>
      <c r="T32" s="13"/>
      <c r="U32" s="13"/>
      <c r="V32" s="42">
        <f t="shared" si="3"/>
        <v>34</v>
      </c>
      <c r="W32" s="42">
        <f t="shared" si="3"/>
        <v>19</v>
      </c>
      <c r="X32" s="16"/>
      <c r="Y32" s="16"/>
      <c r="Z32" s="43"/>
      <c r="AA32" s="98"/>
      <c r="AB32" s="30"/>
      <c r="AC32" s="51">
        <f aca="true" t="shared" si="4" ref="AC32:AC44">(W32/V32)</f>
        <v>0.5588235294117647</v>
      </c>
    </row>
    <row r="33" spans="1:29" ht="15">
      <c r="A33" s="97"/>
      <c r="B33" s="28"/>
      <c r="C33" s="25" t="s">
        <v>16</v>
      </c>
      <c r="D33" s="12">
        <f t="shared" si="2"/>
        <v>97</v>
      </c>
      <c r="E33" s="12">
        <f t="shared" si="2"/>
        <v>43</v>
      </c>
      <c r="F33" s="13">
        <v>16</v>
      </c>
      <c r="G33" s="13">
        <v>5</v>
      </c>
      <c r="H33" s="13">
        <v>6</v>
      </c>
      <c r="I33" s="13">
        <v>1</v>
      </c>
      <c r="J33" s="13">
        <v>3</v>
      </c>
      <c r="K33" s="13">
        <v>1</v>
      </c>
      <c r="L33" s="13">
        <v>6</v>
      </c>
      <c r="M33" s="13">
        <v>1</v>
      </c>
      <c r="N33" s="13">
        <v>7</v>
      </c>
      <c r="O33" s="13">
        <v>1</v>
      </c>
      <c r="P33" s="13"/>
      <c r="Q33" s="13"/>
      <c r="R33" s="13"/>
      <c r="S33" s="20"/>
      <c r="T33" s="13">
        <v>4</v>
      </c>
      <c r="U33" s="13">
        <v>4</v>
      </c>
      <c r="V33" s="52">
        <f t="shared" si="3"/>
        <v>139</v>
      </c>
      <c r="W33" s="42">
        <f t="shared" si="3"/>
        <v>56</v>
      </c>
      <c r="X33" s="16"/>
      <c r="Y33" s="16"/>
      <c r="Z33" s="43"/>
      <c r="AA33" s="98"/>
      <c r="AB33" s="30"/>
      <c r="AC33" s="51">
        <f t="shared" si="4"/>
        <v>0.4028776978417266</v>
      </c>
    </row>
    <row r="34" spans="1:29" ht="15">
      <c r="A34" s="97"/>
      <c r="B34" s="28"/>
      <c r="C34" s="25" t="s">
        <v>17</v>
      </c>
      <c r="D34" s="12">
        <f t="shared" si="2"/>
        <v>87</v>
      </c>
      <c r="E34" s="12">
        <f t="shared" si="2"/>
        <v>25</v>
      </c>
      <c r="F34" s="13">
        <v>4</v>
      </c>
      <c r="G34" s="13">
        <v>1</v>
      </c>
      <c r="H34" s="13">
        <v>3</v>
      </c>
      <c r="I34" s="13">
        <v>1</v>
      </c>
      <c r="J34" s="13">
        <v>2</v>
      </c>
      <c r="K34" s="13"/>
      <c r="L34" s="13">
        <v>3</v>
      </c>
      <c r="M34" s="13">
        <v>1</v>
      </c>
      <c r="N34" s="13">
        <v>3</v>
      </c>
      <c r="O34" s="13">
        <v>1</v>
      </c>
      <c r="P34" s="13"/>
      <c r="Q34" s="13"/>
      <c r="R34" s="13"/>
      <c r="S34" s="20"/>
      <c r="T34" s="13">
        <v>3</v>
      </c>
      <c r="U34" s="13">
        <v>1</v>
      </c>
      <c r="V34" s="52">
        <f t="shared" si="3"/>
        <v>105</v>
      </c>
      <c r="W34" s="42">
        <f t="shared" si="3"/>
        <v>30</v>
      </c>
      <c r="X34" s="16"/>
      <c r="Y34" s="16"/>
      <c r="Z34" s="43"/>
      <c r="AA34" s="98"/>
      <c r="AB34" s="30"/>
      <c r="AC34" s="51">
        <f t="shared" si="4"/>
        <v>0.2857142857142857</v>
      </c>
    </row>
    <row r="35" spans="1:30" ht="15">
      <c r="A35" s="97"/>
      <c r="B35" s="28"/>
      <c r="C35" s="25" t="s">
        <v>18</v>
      </c>
      <c r="D35" s="12">
        <f t="shared" si="2"/>
        <v>60</v>
      </c>
      <c r="E35" s="12">
        <f t="shared" si="2"/>
        <v>54</v>
      </c>
      <c r="F35" s="13">
        <v>9</v>
      </c>
      <c r="G35" s="13">
        <v>9</v>
      </c>
      <c r="H35" s="13">
        <v>10</v>
      </c>
      <c r="I35" s="13">
        <v>7</v>
      </c>
      <c r="J35" s="13">
        <v>4</v>
      </c>
      <c r="K35" s="13">
        <v>3</v>
      </c>
      <c r="L35" s="13">
        <v>2</v>
      </c>
      <c r="M35" s="13">
        <v>2</v>
      </c>
      <c r="N35" s="13">
        <v>4</v>
      </c>
      <c r="O35" s="13">
        <v>4</v>
      </c>
      <c r="P35" s="13"/>
      <c r="Q35" s="13"/>
      <c r="R35" s="13"/>
      <c r="S35" s="20"/>
      <c r="T35" s="13">
        <v>3</v>
      </c>
      <c r="U35" s="13">
        <v>3</v>
      </c>
      <c r="V35" s="42">
        <f t="shared" si="3"/>
        <v>92</v>
      </c>
      <c r="W35" s="42">
        <f t="shared" si="3"/>
        <v>82</v>
      </c>
      <c r="X35" s="19"/>
      <c r="Y35" s="19"/>
      <c r="Z35" s="43"/>
      <c r="AA35" s="98"/>
      <c r="AB35" s="30"/>
      <c r="AC35" s="51">
        <f t="shared" si="4"/>
        <v>0.8913043478260869</v>
      </c>
      <c r="AD35" s="29"/>
    </row>
    <row r="36" spans="1:30" ht="15">
      <c r="A36" s="97"/>
      <c r="B36" s="28"/>
      <c r="C36" s="27" t="s">
        <v>45</v>
      </c>
      <c r="D36" s="12">
        <f t="shared" si="2"/>
        <v>31</v>
      </c>
      <c r="E36" s="12">
        <f t="shared" si="2"/>
        <v>11</v>
      </c>
      <c r="F36" s="13">
        <v>1</v>
      </c>
      <c r="G36" s="13"/>
      <c r="H36" s="13">
        <v>5</v>
      </c>
      <c r="I36" s="13">
        <v>3</v>
      </c>
      <c r="J36" s="13">
        <v>2</v>
      </c>
      <c r="K36" s="13">
        <v>1</v>
      </c>
      <c r="L36" s="13"/>
      <c r="M36" s="13"/>
      <c r="N36" s="13">
        <v>1</v>
      </c>
      <c r="O36" s="13">
        <v>1</v>
      </c>
      <c r="P36" s="13"/>
      <c r="Q36" s="13"/>
      <c r="R36" s="13"/>
      <c r="S36" s="20"/>
      <c r="T36" s="13">
        <v>1</v>
      </c>
      <c r="U36" s="13">
        <v>1</v>
      </c>
      <c r="V36" s="42">
        <f t="shared" si="3"/>
        <v>41</v>
      </c>
      <c r="W36" s="42">
        <f t="shared" si="3"/>
        <v>17</v>
      </c>
      <c r="X36" s="19"/>
      <c r="Y36" s="19"/>
      <c r="Z36" s="43"/>
      <c r="AA36" s="98"/>
      <c r="AB36" s="30"/>
      <c r="AC36" s="51">
        <f t="shared" si="4"/>
        <v>0.4146341463414634</v>
      </c>
      <c r="AD36" s="29"/>
    </row>
    <row r="37" spans="1:30" ht="15">
      <c r="A37" s="97"/>
      <c r="B37" s="28"/>
      <c r="C37" s="25" t="s">
        <v>19</v>
      </c>
      <c r="D37" s="12">
        <f t="shared" si="2"/>
        <v>228</v>
      </c>
      <c r="E37" s="12">
        <f t="shared" si="2"/>
        <v>208</v>
      </c>
      <c r="F37" s="13">
        <v>34</v>
      </c>
      <c r="G37" s="13">
        <v>33</v>
      </c>
      <c r="H37" s="13">
        <v>22</v>
      </c>
      <c r="I37" s="13">
        <v>19</v>
      </c>
      <c r="J37" s="13">
        <v>3</v>
      </c>
      <c r="K37" s="13">
        <v>2</v>
      </c>
      <c r="L37" s="13">
        <v>14</v>
      </c>
      <c r="M37" s="13">
        <v>14</v>
      </c>
      <c r="N37" s="13">
        <v>32</v>
      </c>
      <c r="O37" s="13">
        <v>29</v>
      </c>
      <c r="P37" s="13">
        <v>2</v>
      </c>
      <c r="Q37" s="13">
        <v>1</v>
      </c>
      <c r="R37" s="13"/>
      <c r="S37" s="20"/>
      <c r="T37" s="13">
        <v>7</v>
      </c>
      <c r="U37" s="13">
        <v>7</v>
      </c>
      <c r="V37" s="42">
        <f t="shared" si="3"/>
        <v>342</v>
      </c>
      <c r="W37" s="53">
        <f t="shared" si="3"/>
        <v>313</v>
      </c>
      <c r="X37" s="19"/>
      <c r="Y37" s="19"/>
      <c r="Z37" s="43"/>
      <c r="AA37" s="98"/>
      <c r="AB37" s="30"/>
      <c r="AC37" s="51">
        <f t="shared" si="4"/>
        <v>0.9152046783625731</v>
      </c>
      <c r="AD37" s="31"/>
    </row>
    <row r="38" spans="1:29" ht="15">
      <c r="A38" s="97"/>
      <c r="B38" s="28"/>
      <c r="C38" s="25" t="s">
        <v>20</v>
      </c>
      <c r="D38" s="12">
        <f t="shared" si="2"/>
        <v>113</v>
      </c>
      <c r="E38" s="12">
        <f t="shared" si="2"/>
        <v>51</v>
      </c>
      <c r="F38" s="13">
        <v>7</v>
      </c>
      <c r="G38" s="13">
        <v>2</v>
      </c>
      <c r="H38" s="13">
        <v>14</v>
      </c>
      <c r="I38" s="13">
        <v>6</v>
      </c>
      <c r="J38" s="13">
        <v>5</v>
      </c>
      <c r="K38" s="13">
        <v>2</v>
      </c>
      <c r="L38" s="13"/>
      <c r="M38" s="13"/>
      <c r="N38" s="13">
        <v>9</v>
      </c>
      <c r="O38" s="13">
        <v>3</v>
      </c>
      <c r="P38" s="13"/>
      <c r="Q38" s="13"/>
      <c r="R38" s="13"/>
      <c r="S38" s="20"/>
      <c r="T38" s="13">
        <v>3</v>
      </c>
      <c r="U38" s="13">
        <v>3</v>
      </c>
      <c r="V38" s="42">
        <f t="shared" si="3"/>
        <v>151</v>
      </c>
      <c r="W38" s="42">
        <f t="shared" si="3"/>
        <v>67</v>
      </c>
      <c r="X38" s="19"/>
      <c r="Y38" s="19"/>
      <c r="Z38" s="43"/>
      <c r="AA38" s="98"/>
      <c r="AB38" s="30"/>
      <c r="AC38" s="51">
        <f t="shared" si="4"/>
        <v>0.44370860927152317</v>
      </c>
    </row>
    <row r="39" spans="1:29" ht="15">
      <c r="A39" s="97"/>
      <c r="B39" s="28"/>
      <c r="C39" s="25" t="s">
        <v>21</v>
      </c>
      <c r="D39" s="12">
        <f t="shared" si="2"/>
        <v>36</v>
      </c>
      <c r="E39" s="12">
        <f t="shared" si="2"/>
        <v>24</v>
      </c>
      <c r="F39" s="13">
        <v>3</v>
      </c>
      <c r="G39" s="13">
        <v>1</v>
      </c>
      <c r="H39" s="13">
        <v>2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20"/>
      <c r="T39" s="13">
        <v>1</v>
      </c>
      <c r="U39" s="13">
        <v>1</v>
      </c>
      <c r="V39" s="42">
        <f t="shared" si="3"/>
        <v>42</v>
      </c>
      <c r="W39" s="42">
        <f>(E39+G39+I39+K39+M39+O39+Q39+S39+U39)</f>
        <v>26</v>
      </c>
      <c r="X39" s="17"/>
      <c r="Y39" s="17"/>
      <c r="Z39" s="43"/>
      <c r="AA39" s="98"/>
      <c r="AB39" s="30"/>
      <c r="AC39" s="51">
        <f t="shared" si="4"/>
        <v>0.6190476190476191</v>
      </c>
    </row>
    <row r="40" spans="1:29" ht="15">
      <c r="A40" s="97"/>
      <c r="B40" s="28"/>
      <c r="C40" s="25" t="s">
        <v>22</v>
      </c>
      <c r="D40" s="12">
        <f t="shared" si="2"/>
        <v>85</v>
      </c>
      <c r="E40" s="12">
        <f t="shared" si="2"/>
        <v>16</v>
      </c>
      <c r="F40" s="13">
        <v>7</v>
      </c>
      <c r="G40" s="13"/>
      <c r="H40" s="13">
        <v>12</v>
      </c>
      <c r="I40" s="13">
        <v>5</v>
      </c>
      <c r="J40" s="13">
        <v>3</v>
      </c>
      <c r="K40" s="13">
        <v>1</v>
      </c>
      <c r="L40" s="13"/>
      <c r="M40" s="13"/>
      <c r="N40" s="13">
        <v>6</v>
      </c>
      <c r="O40" s="13">
        <v>2</v>
      </c>
      <c r="P40" s="13"/>
      <c r="Q40" s="13"/>
      <c r="R40" s="13"/>
      <c r="S40" s="20"/>
      <c r="T40" s="13">
        <v>2</v>
      </c>
      <c r="U40" s="13">
        <v>1</v>
      </c>
      <c r="V40" s="42">
        <f t="shared" si="3"/>
        <v>115</v>
      </c>
      <c r="W40" s="42">
        <f t="shared" si="3"/>
        <v>25</v>
      </c>
      <c r="X40" s="17"/>
      <c r="Y40" s="17"/>
      <c r="Z40" s="43"/>
      <c r="AA40" s="98"/>
      <c r="AB40" s="30"/>
      <c r="AC40" s="51">
        <f t="shared" si="4"/>
        <v>0.21739130434782608</v>
      </c>
    </row>
    <row r="41" spans="1:29" ht="15">
      <c r="A41" s="97"/>
      <c r="B41" s="28"/>
      <c r="C41" s="25" t="s">
        <v>23</v>
      </c>
      <c r="D41" s="12">
        <f t="shared" si="2"/>
        <v>50</v>
      </c>
      <c r="E41" s="12">
        <f t="shared" si="2"/>
        <v>1</v>
      </c>
      <c r="F41" s="13"/>
      <c r="G41" s="13"/>
      <c r="H41" s="13">
        <v>4</v>
      </c>
      <c r="I41" s="13">
        <v>1</v>
      </c>
      <c r="J41" s="13">
        <v>1</v>
      </c>
      <c r="K41" s="13"/>
      <c r="L41" s="13"/>
      <c r="M41" s="13"/>
      <c r="N41" s="13"/>
      <c r="O41" s="13"/>
      <c r="P41" s="13"/>
      <c r="Q41" s="13"/>
      <c r="R41" s="13"/>
      <c r="S41" s="20"/>
      <c r="T41" s="13"/>
      <c r="U41" s="13"/>
      <c r="V41" s="42">
        <f t="shared" si="3"/>
        <v>55</v>
      </c>
      <c r="W41" s="42">
        <f t="shared" si="3"/>
        <v>2</v>
      </c>
      <c r="X41" s="18"/>
      <c r="Y41" s="18"/>
      <c r="Z41" s="43"/>
      <c r="AA41" s="98"/>
      <c r="AB41" s="30"/>
      <c r="AC41" s="51">
        <f t="shared" si="4"/>
        <v>0.03636363636363636</v>
      </c>
    </row>
    <row r="42" spans="1:29" ht="15">
      <c r="A42" s="97"/>
      <c r="B42" s="28"/>
      <c r="C42" s="25" t="s">
        <v>24</v>
      </c>
      <c r="D42" s="12">
        <f t="shared" si="2"/>
        <v>4</v>
      </c>
      <c r="E42" s="12">
        <f t="shared" si="2"/>
        <v>0</v>
      </c>
      <c r="F42" s="13"/>
      <c r="G42" s="13"/>
      <c r="H42" s="13">
        <v>5</v>
      </c>
      <c r="I42" s="13">
        <v>3</v>
      </c>
      <c r="J42" s="13">
        <v>1</v>
      </c>
      <c r="K42" s="13"/>
      <c r="L42" s="13"/>
      <c r="M42" s="13"/>
      <c r="N42" s="13"/>
      <c r="O42" s="13"/>
      <c r="P42" s="13"/>
      <c r="Q42" s="13"/>
      <c r="R42" s="13"/>
      <c r="S42" s="20"/>
      <c r="T42" s="13"/>
      <c r="U42" s="13"/>
      <c r="V42" s="42">
        <f t="shared" si="3"/>
        <v>10</v>
      </c>
      <c r="W42" s="42">
        <f t="shared" si="3"/>
        <v>3</v>
      </c>
      <c r="X42" s="19"/>
      <c r="Y42" s="19"/>
      <c r="Z42" s="43"/>
      <c r="AA42" s="98"/>
      <c r="AB42" s="30"/>
      <c r="AC42" s="51">
        <f t="shared" si="4"/>
        <v>0.3</v>
      </c>
    </row>
    <row r="43" spans="1:29" ht="15">
      <c r="A43" s="97"/>
      <c r="B43" s="28"/>
      <c r="C43" s="25" t="s">
        <v>25</v>
      </c>
      <c r="D43" s="12">
        <f t="shared" si="2"/>
        <v>214</v>
      </c>
      <c r="E43" s="12">
        <f t="shared" si="2"/>
        <v>31</v>
      </c>
      <c r="F43" s="13">
        <v>6</v>
      </c>
      <c r="G43" s="13">
        <v>1</v>
      </c>
      <c r="H43" s="13">
        <v>3</v>
      </c>
      <c r="I43" s="13">
        <v>3</v>
      </c>
      <c r="J43" s="13">
        <v>2</v>
      </c>
      <c r="K43" s="13">
        <v>1</v>
      </c>
      <c r="L43" s="13">
        <v>5</v>
      </c>
      <c r="M43" s="13">
        <v>1</v>
      </c>
      <c r="N43" s="13">
        <v>7</v>
      </c>
      <c r="O43" s="13"/>
      <c r="P43" s="13">
        <v>2</v>
      </c>
      <c r="Q43" s="13"/>
      <c r="R43" s="13"/>
      <c r="S43" s="20"/>
      <c r="T43" s="13">
        <v>6</v>
      </c>
      <c r="U43" s="13">
        <v>1</v>
      </c>
      <c r="V43" s="42">
        <f t="shared" si="3"/>
        <v>245</v>
      </c>
      <c r="W43" s="42">
        <f t="shared" si="3"/>
        <v>38</v>
      </c>
      <c r="X43" s="19"/>
      <c r="Y43" s="19"/>
      <c r="Z43" s="43"/>
      <c r="AA43" s="98"/>
      <c r="AB43" s="30"/>
      <c r="AC43" s="51">
        <f t="shared" si="4"/>
        <v>0.15510204081632653</v>
      </c>
    </row>
    <row r="44" spans="1:29" ht="15.75" thickBot="1">
      <c r="A44" s="97"/>
      <c r="B44" s="28"/>
      <c r="C44" s="26" t="s">
        <v>26</v>
      </c>
      <c r="D44" s="12">
        <f t="shared" si="2"/>
        <v>33</v>
      </c>
      <c r="E44" s="12">
        <f t="shared" si="2"/>
        <v>3</v>
      </c>
      <c r="F44" s="15"/>
      <c r="G44" s="15"/>
      <c r="H44" s="13">
        <v>2</v>
      </c>
      <c r="I44" s="13">
        <v>2</v>
      </c>
      <c r="J44" s="15">
        <v>2</v>
      </c>
      <c r="K44" s="15">
        <v>1</v>
      </c>
      <c r="L44" s="15"/>
      <c r="M44" s="15"/>
      <c r="N44" s="15">
        <v>1</v>
      </c>
      <c r="O44" s="15"/>
      <c r="P44" s="15"/>
      <c r="Q44" s="15"/>
      <c r="R44" s="15"/>
      <c r="S44" s="21"/>
      <c r="T44" s="15"/>
      <c r="U44" s="15"/>
      <c r="V44" s="42">
        <f t="shared" si="3"/>
        <v>38</v>
      </c>
      <c r="W44" s="42">
        <f t="shared" si="3"/>
        <v>6</v>
      </c>
      <c r="X44" s="19"/>
      <c r="Y44" s="19"/>
      <c r="Z44" s="43"/>
      <c r="AA44" s="98"/>
      <c r="AB44" s="30"/>
      <c r="AC44" s="51">
        <f t="shared" si="4"/>
        <v>0.15789473684210525</v>
      </c>
    </row>
    <row r="45" spans="1:29" ht="15.75" thickBot="1">
      <c r="A45" s="97"/>
      <c r="B45" s="28"/>
      <c r="C45" s="35" t="s">
        <v>27</v>
      </c>
      <c r="D45" s="59">
        <f>+(D25+F25+H25+J25+L25+N25+P25+R25+T25+V25)</f>
        <v>1094</v>
      </c>
      <c r="E45" s="36">
        <f>+(E25+G25+I25+K25+M25+O25+Q25+S25+U25+W25)</f>
        <v>481</v>
      </c>
      <c r="F45" s="59">
        <f>SUM(F31:F44)</f>
        <v>96</v>
      </c>
      <c r="G45" s="59">
        <f aca="true" t="shared" si="5" ref="G45:Q45">SUM(G31:G44)</f>
        <v>55</v>
      </c>
      <c r="H45" s="59">
        <f t="shared" si="5"/>
        <v>91</v>
      </c>
      <c r="I45" s="59">
        <f t="shared" si="5"/>
        <v>51</v>
      </c>
      <c r="J45" s="59">
        <f t="shared" si="5"/>
        <v>35</v>
      </c>
      <c r="K45" s="59">
        <f t="shared" si="5"/>
        <v>17</v>
      </c>
      <c r="L45" s="59">
        <f t="shared" si="5"/>
        <v>30</v>
      </c>
      <c r="M45" s="59">
        <f t="shared" si="5"/>
        <v>19</v>
      </c>
      <c r="N45" s="59">
        <f t="shared" si="5"/>
        <v>84</v>
      </c>
      <c r="O45" s="59">
        <f t="shared" si="5"/>
        <v>42</v>
      </c>
      <c r="P45" s="59">
        <f t="shared" si="5"/>
        <v>6</v>
      </c>
      <c r="Q45" s="59">
        <f t="shared" si="5"/>
        <v>1</v>
      </c>
      <c r="R45" s="59">
        <f>SUM(R31:R44)</f>
        <v>0</v>
      </c>
      <c r="S45" s="59">
        <f>SUM(S31:S44)</f>
        <v>0</v>
      </c>
      <c r="T45" s="59">
        <f>SUM(T31:T44)</f>
        <v>32</v>
      </c>
      <c r="U45" s="44">
        <f>SUM(U31:U44)</f>
        <v>22</v>
      </c>
      <c r="V45" s="59">
        <f>+(D25+F25+H25+J25+L25+N25+P25+R25+T25+V25+F45+H45+J45+L45+N45+P45+R45+T45)</f>
        <v>1468</v>
      </c>
      <c r="W45" s="36">
        <f>+(E25+G25+I25+K25+M25+O25+Q25+S25+U25+W25+G45+I45+K45+M45+O45+Q45+S45+U45)</f>
        <v>688</v>
      </c>
      <c r="X45" s="17"/>
      <c r="Y45" s="17"/>
      <c r="Z45" s="17"/>
      <c r="AA45" s="98"/>
      <c r="AB45" s="30"/>
      <c r="AC45" s="47"/>
    </row>
    <row r="46" spans="1:28" ht="15.75" thickBot="1">
      <c r="A46" s="97"/>
      <c r="B46" s="28"/>
      <c r="C46" s="37" t="s">
        <v>40</v>
      </c>
      <c r="D46" s="76">
        <f>+(E45/D45)</f>
        <v>0.4396709323583181</v>
      </c>
      <c r="E46" s="77"/>
      <c r="F46" s="76">
        <f>+(G45/F45)</f>
        <v>0.5729166666666666</v>
      </c>
      <c r="G46" s="77"/>
      <c r="H46" s="76">
        <f>+(I45/H45)</f>
        <v>0.5604395604395604</v>
      </c>
      <c r="I46" s="77"/>
      <c r="J46" s="76">
        <f>+(K45/J45)</f>
        <v>0.4857142857142857</v>
      </c>
      <c r="K46" s="77"/>
      <c r="L46" s="76">
        <f>+(M45/L45)</f>
        <v>0.6333333333333333</v>
      </c>
      <c r="M46" s="77"/>
      <c r="N46" s="76">
        <f>+(O45/N45)</f>
        <v>0.5</v>
      </c>
      <c r="O46" s="77"/>
      <c r="P46" s="76">
        <f>+(Q45/P45)</f>
        <v>0.16666666666666666</v>
      </c>
      <c r="Q46" s="77"/>
      <c r="R46" s="76" t="e">
        <f>+(S45/R45)</f>
        <v>#DIV/0!</v>
      </c>
      <c r="S46" s="77"/>
      <c r="T46" s="76">
        <f>+(U45/T45)</f>
        <v>0.6875</v>
      </c>
      <c r="U46" s="77"/>
      <c r="V46" s="76">
        <f>+(W45/V45)</f>
        <v>0.46866485013623976</v>
      </c>
      <c r="W46" s="77"/>
      <c r="X46" s="17"/>
      <c r="Y46" s="17"/>
      <c r="Z46" s="17"/>
      <c r="AA46" s="98"/>
      <c r="AB46" s="30"/>
    </row>
    <row r="47" spans="1:28" ht="12.75">
      <c r="A47" s="97"/>
      <c r="B47" s="2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"/>
      <c r="U47" s="3"/>
      <c r="V47" s="3"/>
      <c r="W47" s="2"/>
      <c r="X47" s="17"/>
      <c r="Y47" s="17"/>
      <c r="Z47" s="17"/>
      <c r="AA47" s="98"/>
      <c r="AB47" s="30"/>
    </row>
    <row r="48" spans="1:28" ht="12.75">
      <c r="A48" s="78"/>
      <c r="C48" s="2" t="s">
        <v>41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"/>
      <c r="U48" s="3"/>
      <c r="V48" s="3"/>
      <c r="W48" s="2"/>
      <c r="X48" s="2"/>
      <c r="Y48" s="2"/>
      <c r="Z48" s="2"/>
      <c r="AA48" s="2"/>
      <c r="AB48" s="2"/>
    </row>
    <row r="49" spans="1:28" ht="12.75">
      <c r="A49" s="7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3"/>
      <c r="U49" s="3"/>
      <c r="V49" s="3"/>
      <c r="W49" s="3"/>
      <c r="X49" s="2"/>
      <c r="Y49" s="2"/>
      <c r="Z49" s="2"/>
      <c r="AA49" s="2"/>
      <c r="AB49" s="2"/>
    </row>
    <row r="50" ht="12.75">
      <c r="A50" s="78"/>
    </row>
    <row r="51" ht="12.75">
      <c r="A51" s="78"/>
    </row>
    <row r="52" ht="12.75">
      <c r="A52" s="78"/>
    </row>
    <row r="53" ht="12.75">
      <c r="A53" s="78"/>
    </row>
    <row r="54" ht="12.75">
      <c r="A54" s="78"/>
    </row>
    <row r="55" ht="12.75">
      <c r="A55" s="78"/>
    </row>
    <row r="56" ht="12.75">
      <c r="A56" s="78"/>
    </row>
    <row r="57" ht="12.75">
      <c r="A57" s="78"/>
    </row>
    <row r="58" ht="12.75">
      <c r="A58" s="78"/>
    </row>
    <row r="59" ht="12.75">
      <c r="A59" s="78"/>
    </row>
    <row r="60" ht="12.75">
      <c r="A60" s="78"/>
    </row>
    <row r="61" ht="12.75">
      <c r="A61" s="78"/>
    </row>
    <row r="62" ht="12.75">
      <c r="A62" s="78"/>
    </row>
    <row r="63" ht="12.75">
      <c r="A63" s="78"/>
    </row>
    <row r="64" ht="12.75">
      <c r="A64" s="78"/>
    </row>
    <row r="65" ht="12.75">
      <c r="A65" s="78"/>
    </row>
    <row r="66" ht="12.75">
      <c r="A66" s="78"/>
    </row>
    <row r="67" ht="12.75">
      <c r="A67" s="78"/>
    </row>
    <row r="68" ht="12.75">
      <c r="A68" s="78"/>
    </row>
    <row r="69" ht="12.75">
      <c r="A69" s="78"/>
    </row>
    <row r="70" ht="12.75">
      <c r="A70" s="78"/>
    </row>
    <row r="71" ht="12.75">
      <c r="A71" s="78"/>
    </row>
    <row r="72" ht="12.75">
      <c r="A72" s="78"/>
    </row>
    <row r="73" ht="12.75">
      <c r="A73" s="78"/>
    </row>
    <row r="74" ht="12.75">
      <c r="A74" s="78"/>
    </row>
    <row r="75" ht="12.75">
      <c r="A75" s="78"/>
    </row>
    <row r="76" ht="12.75">
      <c r="A76" s="78"/>
    </row>
    <row r="77" ht="12.75">
      <c r="A77" s="78"/>
    </row>
    <row r="78" ht="12.75">
      <c r="A78" s="78"/>
    </row>
    <row r="79" ht="12.75">
      <c r="A79" s="78"/>
    </row>
    <row r="80" ht="12.75">
      <c r="A80" s="78"/>
    </row>
    <row r="81" ht="12.75">
      <c r="A81" s="78"/>
    </row>
    <row r="82" ht="12.75">
      <c r="A82" s="78"/>
    </row>
    <row r="83" ht="12.75">
      <c r="A83" s="78"/>
    </row>
    <row r="84" ht="12.75">
      <c r="A84" s="78"/>
    </row>
    <row r="85" ht="12.75">
      <c r="A85" s="78"/>
    </row>
    <row r="86" ht="12.75">
      <c r="A86" s="78"/>
    </row>
    <row r="87" ht="12.75">
      <c r="A87" s="78"/>
    </row>
    <row r="88" ht="12.75">
      <c r="A88" s="78"/>
    </row>
    <row r="89" ht="12.75">
      <c r="A89" s="78"/>
    </row>
    <row r="90" ht="12.75">
      <c r="A90" s="78"/>
    </row>
    <row r="91" ht="12.75">
      <c r="A91" s="78"/>
    </row>
    <row r="92" ht="12.75">
      <c r="A92" s="78"/>
    </row>
    <row r="93" ht="12.75">
      <c r="A93" s="78"/>
    </row>
  </sheetData>
  <sheetProtection/>
  <mergeCells count="54">
    <mergeCell ref="A1:A47"/>
    <mergeCell ref="AA1:AA47"/>
    <mergeCell ref="C6:Y6"/>
    <mergeCell ref="C8:C10"/>
    <mergeCell ref="D8:I8"/>
    <mergeCell ref="J8:O8"/>
    <mergeCell ref="P8:W8"/>
    <mergeCell ref="X8:Y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C28:C30"/>
    <mergeCell ref="D28:E29"/>
    <mergeCell ref="F28:K28"/>
    <mergeCell ref="L28:Q28"/>
    <mergeCell ref="R28:U28"/>
    <mergeCell ref="V28:W29"/>
    <mergeCell ref="F29:G29"/>
    <mergeCell ref="R46:S46"/>
    <mergeCell ref="T46:U46"/>
    <mergeCell ref="H29:I29"/>
    <mergeCell ref="J29:K29"/>
    <mergeCell ref="L29:M29"/>
    <mergeCell ref="N29:O29"/>
    <mergeCell ref="P29:Q29"/>
    <mergeCell ref="R29:S29"/>
    <mergeCell ref="V46:W46"/>
    <mergeCell ref="A48:A93"/>
    <mergeCell ref="T29:U29"/>
    <mergeCell ref="D46:E46"/>
    <mergeCell ref="F46:G46"/>
    <mergeCell ref="H46:I46"/>
    <mergeCell ref="J46:K46"/>
    <mergeCell ref="L46:M46"/>
    <mergeCell ref="N46:O46"/>
    <mergeCell ref="P46:Q4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49"/>
  <sheetViews>
    <sheetView zoomScale="80" zoomScaleNormal="80" zoomScalePageLayoutView="0" workbookViewId="0" topLeftCell="A1">
      <selection activeCell="T8" sqref="T8:T22"/>
    </sheetView>
  </sheetViews>
  <sheetFormatPr defaultColWidth="11.421875" defaultRowHeight="12.75"/>
  <cols>
    <col min="1" max="1" width="2.00390625" style="0" customWidth="1"/>
    <col min="2" max="2" width="6.7109375" style="0" customWidth="1"/>
    <col min="3" max="3" width="9.00390625" style="0" customWidth="1"/>
    <col min="16" max="16" width="15.140625" style="0" customWidth="1"/>
    <col min="17" max="17" width="7.421875" style="29" customWidth="1"/>
    <col min="19" max="19" width="16.28125" style="0" customWidth="1"/>
  </cols>
  <sheetData>
    <row r="1" spans="2:17" ht="12.75" customHeight="1">
      <c r="B1" s="98" t="s">
        <v>55</v>
      </c>
      <c r="Q1" s="106" t="s">
        <v>52</v>
      </c>
    </row>
    <row r="2" spans="2:17" ht="12.75">
      <c r="B2" s="98"/>
      <c r="Q2" s="107"/>
    </row>
    <row r="3" spans="2:17" ht="12.75">
      <c r="B3" s="98"/>
      <c r="Q3" s="107"/>
    </row>
    <row r="4" spans="2:17" ht="15.75">
      <c r="B4" s="98"/>
      <c r="D4" s="46"/>
      <c r="Q4" s="107"/>
    </row>
    <row r="5" spans="2:17" ht="23.25" customHeight="1">
      <c r="B5" s="98"/>
      <c r="C5" s="46"/>
      <c r="D5" s="99" t="s">
        <v>62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Q5" s="107"/>
    </row>
    <row r="6" spans="2:17" ht="13.5" thickBot="1">
      <c r="B6" s="98"/>
      <c r="Q6" s="107"/>
    </row>
    <row r="7" spans="2:21" ht="14.25">
      <c r="B7" s="98"/>
      <c r="G7" s="45"/>
      <c r="Q7" s="107"/>
      <c r="S7" s="4"/>
      <c r="T7" s="9" t="s">
        <v>53</v>
      </c>
      <c r="U7" s="1"/>
    </row>
    <row r="8" spans="2:20" ht="15">
      <c r="B8" s="98"/>
      <c r="Q8" s="107"/>
      <c r="S8" s="5" t="s">
        <v>14</v>
      </c>
      <c r="T8" s="42">
        <v>59</v>
      </c>
    </row>
    <row r="9" spans="2:20" ht="15">
      <c r="B9" s="98"/>
      <c r="Q9" s="107"/>
      <c r="S9" s="6" t="s">
        <v>15</v>
      </c>
      <c r="T9" s="42">
        <v>34</v>
      </c>
    </row>
    <row r="10" spans="2:20" ht="15">
      <c r="B10" s="98"/>
      <c r="Q10" s="107"/>
      <c r="S10" s="6" t="s">
        <v>16</v>
      </c>
      <c r="T10" s="42">
        <v>139</v>
      </c>
    </row>
    <row r="11" spans="2:20" ht="15">
      <c r="B11" s="98"/>
      <c r="Q11" s="107"/>
      <c r="S11" s="6" t="s">
        <v>17</v>
      </c>
      <c r="T11" s="42">
        <v>105</v>
      </c>
    </row>
    <row r="12" spans="2:20" ht="15">
      <c r="B12" s="98"/>
      <c r="Q12" s="107"/>
      <c r="S12" s="6" t="s">
        <v>47</v>
      </c>
      <c r="T12" s="42">
        <v>92</v>
      </c>
    </row>
    <row r="13" spans="2:20" ht="15">
      <c r="B13" s="98"/>
      <c r="Q13" s="107"/>
      <c r="S13" s="7" t="s">
        <v>45</v>
      </c>
      <c r="T13" s="42">
        <v>41</v>
      </c>
    </row>
    <row r="14" spans="2:20" ht="15">
      <c r="B14" s="98"/>
      <c r="Q14" s="107"/>
      <c r="S14" s="6" t="s">
        <v>46</v>
      </c>
      <c r="T14" s="42">
        <v>342</v>
      </c>
    </row>
    <row r="15" spans="2:20" ht="15">
      <c r="B15" s="98"/>
      <c r="Q15" s="107"/>
      <c r="S15" s="6" t="s">
        <v>20</v>
      </c>
      <c r="T15" s="42">
        <v>151</v>
      </c>
    </row>
    <row r="16" spans="2:20" ht="15">
      <c r="B16" s="98"/>
      <c r="Q16" s="107"/>
      <c r="S16" s="6" t="s">
        <v>21</v>
      </c>
      <c r="T16" s="42">
        <v>42</v>
      </c>
    </row>
    <row r="17" spans="2:20" ht="15">
      <c r="B17" s="98"/>
      <c r="Q17" s="107"/>
      <c r="S17" s="6" t="s">
        <v>48</v>
      </c>
      <c r="T17" s="42">
        <v>115</v>
      </c>
    </row>
    <row r="18" spans="2:20" ht="15">
      <c r="B18" s="98"/>
      <c r="Q18" s="107"/>
      <c r="S18" s="6" t="s">
        <v>23</v>
      </c>
      <c r="T18" s="42">
        <v>55</v>
      </c>
    </row>
    <row r="19" spans="2:20" ht="15">
      <c r="B19" s="98"/>
      <c r="Q19" s="107"/>
      <c r="S19" s="6" t="s">
        <v>49</v>
      </c>
      <c r="T19" s="42">
        <v>10</v>
      </c>
    </row>
    <row r="20" spans="2:20" ht="15">
      <c r="B20" s="98"/>
      <c r="Q20" s="107"/>
      <c r="S20" s="6" t="s">
        <v>25</v>
      </c>
      <c r="T20" s="42">
        <v>245</v>
      </c>
    </row>
    <row r="21" spans="2:20" ht="15">
      <c r="B21" s="98"/>
      <c r="Q21" s="107"/>
      <c r="S21" s="8" t="s">
        <v>50</v>
      </c>
      <c r="T21" s="42">
        <v>38</v>
      </c>
    </row>
    <row r="22" spans="2:21" ht="12.75">
      <c r="B22" s="98"/>
      <c r="Q22" s="107"/>
      <c r="S22" s="4"/>
      <c r="T22" s="10">
        <f>SUM(T8:T21)</f>
        <v>1468</v>
      </c>
      <c r="U22" s="10"/>
    </row>
    <row r="23" spans="2:17" ht="12.75">
      <c r="B23" s="98"/>
      <c r="Q23" s="107"/>
    </row>
    <row r="24" spans="2:17" ht="12.75">
      <c r="B24" s="98"/>
      <c r="Q24" s="107"/>
    </row>
    <row r="25" spans="2:17" ht="12.75">
      <c r="B25" s="98"/>
      <c r="Q25" s="107"/>
    </row>
    <row r="26" spans="2:17" ht="12.75">
      <c r="B26" s="98"/>
      <c r="Q26" s="107"/>
    </row>
    <row r="27" spans="2:17" ht="12.75">
      <c r="B27" s="98"/>
      <c r="Q27" s="107"/>
    </row>
    <row r="28" spans="2:17" ht="12.75">
      <c r="B28" s="98"/>
      <c r="Q28" s="107"/>
    </row>
    <row r="29" spans="2:17" ht="12.75">
      <c r="B29" s="98"/>
      <c r="Q29" s="107"/>
    </row>
    <row r="30" spans="2:17" ht="12.75">
      <c r="B30" s="98"/>
      <c r="Q30" s="107"/>
    </row>
    <row r="31" spans="2:17" ht="12.75">
      <c r="B31" s="98"/>
      <c r="Q31" s="107"/>
    </row>
    <row r="32" spans="2:17" ht="12.75">
      <c r="B32" s="98"/>
      <c r="Q32" s="107"/>
    </row>
    <row r="33" spans="2:17" ht="12.75">
      <c r="B33" s="98"/>
      <c r="Q33" s="107"/>
    </row>
    <row r="34" spans="2:17" ht="12.75">
      <c r="B34" s="98"/>
      <c r="Q34" s="107"/>
    </row>
    <row r="35" spans="2:17" ht="12.75">
      <c r="B35" s="98"/>
      <c r="Q35" s="107"/>
    </row>
    <row r="36" spans="2:17" ht="12.75">
      <c r="B36" s="98"/>
      <c r="Q36" s="107"/>
    </row>
    <row r="37" spans="2:17" ht="12.75">
      <c r="B37" s="98"/>
      <c r="Q37" s="107"/>
    </row>
    <row r="38" spans="2:17" ht="12.75">
      <c r="B38" s="98"/>
      <c r="Q38" s="107"/>
    </row>
    <row r="39" spans="2:17" ht="12.75">
      <c r="B39" s="98"/>
      <c r="Q39" s="107"/>
    </row>
    <row r="40" spans="2:17" ht="12.75">
      <c r="B40" s="98"/>
      <c r="Q40" s="107"/>
    </row>
    <row r="41" spans="2:17" ht="12.75">
      <c r="B41" s="98"/>
      <c r="D41" s="2" t="s">
        <v>41</v>
      </c>
      <c r="Q41" s="107"/>
    </row>
    <row r="42" spans="2:17" ht="12.75">
      <c r="B42" s="98"/>
      <c r="Q42" s="107"/>
    </row>
    <row r="43" spans="2:17" ht="12.75">
      <c r="B43" s="98"/>
      <c r="Q43" s="107"/>
    </row>
    <row r="44" spans="2:17" ht="12.75">
      <c r="B44" s="98"/>
      <c r="Q44" s="107"/>
    </row>
    <row r="45" spans="2:17" ht="12.75">
      <c r="B45" s="98"/>
      <c r="Q45" s="107"/>
    </row>
    <row r="46" spans="2:17" ht="12.75">
      <c r="B46" s="98"/>
      <c r="Q46" s="107"/>
    </row>
    <row r="47" spans="2:17" ht="12.75">
      <c r="B47" s="98"/>
      <c r="Q47" s="107"/>
    </row>
    <row r="48" ht="12.75">
      <c r="Q48" s="2"/>
    </row>
    <row r="49" ht="12.75">
      <c r="Q49" s="2"/>
    </row>
  </sheetData>
  <sheetProtection/>
  <mergeCells count="3">
    <mergeCell ref="B1:B47"/>
    <mergeCell ref="Q1:Q47"/>
    <mergeCell ref="D5:O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20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93"/>
  <sheetViews>
    <sheetView zoomScale="80" zoomScaleNormal="80" zoomScalePageLayoutView="0" workbookViewId="0" topLeftCell="A4">
      <selection activeCell="B16" sqref="A16:IV16"/>
    </sheetView>
  </sheetViews>
  <sheetFormatPr defaultColWidth="11.421875" defaultRowHeight="12.75"/>
  <cols>
    <col min="1" max="1" width="6.57421875" style="29" customWidth="1"/>
    <col min="2" max="2" width="4.140625" style="29" customWidth="1"/>
    <col min="3" max="3" width="37.7109375" style="29" customWidth="1"/>
    <col min="4" max="4" width="7.57421875" style="29" customWidth="1"/>
    <col min="5" max="14" width="6.7109375" style="29" customWidth="1"/>
    <col min="15" max="15" width="6.57421875" style="29" customWidth="1"/>
    <col min="16" max="21" width="6.7109375" style="29" customWidth="1"/>
    <col min="22" max="22" width="7.57421875" style="29" customWidth="1"/>
    <col min="23" max="23" width="6.7109375" style="29" customWidth="1"/>
    <col min="24" max="24" width="7.57421875" style="29" customWidth="1"/>
    <col min="25" max="25" width="6.7109375" style="29" customWidth="1"/>
    <col min="26" max="26" width="6.421875" style="29" customWidth="1"/>
    <col min="27" max="28" width="10.00390625" style="29" customWidth="1"/>
  </cols>
  <sheetData>
    <row r="1" spans="1:28" ht="12.75">
      <c r="A1" s="97" t="s">
        <v>54</v>
      </c>
      <c r="B1" s="28"/>
      <c r="AA1" s="98" t="s">
        <v>51</v>
      </c>
      <c r="AB1" s="30"/>
    </row>
    <row r="2" spans="1:28" ht="12.75">
      <c r="A2" s="97"/>
      <c r="B2" s="28"/>
      <c r="C2" s="3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98"/>
      <c r="AB2" s="30"/>
    </row>
    <row r="3" spans="1:28" ht="12.75">
      <c r="A3" s="97"/>
      <c r="B3" s="28"/>
      <c r="C3" s="3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98"/>
      <c r="AB3" s="30"/>
    </row>
    <row r="4" spans="1:28" ht="12.75">
      <c r="A4" s="97"/>
      <c r="B4" s="28"/>
      <c r="C4" s="3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98"/>
      <c r="AB4" s="30"/>
    </row>
    <row r="5" spans="1:28" ht="15.75">
      <c r="A5" s="97"/>
      <c r="B5" s="28"/>
      <c r="C5" s="3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98"/>
      <c r="AB5" s="30"/>
    </row>
    <row r="6" spans="1:28" ht="15.75">
      <c r="A6" s="97"/>
      <c r="B6" s="28"/>
      <c r="C6" s="99" t="s">
        <v>64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2"/>
      <c r="AA6" s="98"/>
      <c r="AB6" s="30"/>
    </row>
    <row r="7" spans="1:28" ht="15.75" thickBot="1">
      <c r="A7" s="97"/>
      <c r="B7" s="28"/>
      <c r="C7" s="3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98"/>
      <c r="AB7" s="30"/>
    </row>
    <row r="8" spans="1:28" ht="13.5" thickBot="1">
      <c r="A8" s="97"/>
      <c r="B8" s="28"/>
      <c r="C8" s="82" t="s">
        <v>3</v>
      </c>
      <c r="D8" s="100" t="s">
        <v>0</v>
      </c>
      <c r="E8" s="101"/>
      <c r="F8" s="101"/>
      <c r="G8" s="101"/>
      <c r="H8" s="101"/>
      <c r="I8" s="96"/>
      <c r="J8" s="95" t="s">
        <v>1</v>
      </c>
      <c r="K8" s="101"/>
      <c r="L8" s="101"/>
      <c r="M8" s="101"/>
      <c r="N8" s="101"/>
      <c r="O8" s="96"/>
      <c r="P8" s="95" t="s">
        <v>2</v>
      </c>
      <c r="Q8" s="101"/>
      <c r="R8" s="101"/>
      <c r="S8" s="101"/>
      <c r="T8" s="101"/>
      <c r="U8" s="101"/>
      <c r="V8" s="101"/>
      <c r="W8" s="96"/>
      <c r="X8" s="102" t="s">
        <v>42</v>
      </c>
      <c r="Y8" s="103"/>
      <c r="Z8" s="2"/>
      <c r="AA8" s="98"/>
      <c r="AB8" s="30"/>
    </row>
    <row r="9" spans="1:28" ht="13.5" thickBot="1">
      <c r="A9" s="97"/>
      <c r="B9" s="28"/>
      <c r="C9" s="83"/>
      <c r="D9" s="100" t="s">
        <v>4</v>
      </c>
      <c r="E9" s="96"/>
      <c r="F9" s="95" t="s">
        <v>5</v>
      </c>
      <c r="G9" s="96"/>
      <c r="H9" s="95" t="s">
        <v>6</v>
      </c>
      <c r="I9" s="96"/>
      <c r="J9" s="95" t="s">
        <v>7</v>
      </c>
      <c r="K9" s="96"/>
      <c r="L9" s="95" t="s">
        <v>8</v>
      </c>
      <c r="M9" s="96"/>
      <c r="N9" s="95" t="s">
        <v>9</v>
      </c>
      <c r="O9" s="96"/>
      <c r="P9" s="93" t="s">
        <v>10</v>
      </c>
      <c r="Q9" s="94"/>
      <c r="R9" s="93" t="s">
        <v>11</v>
      </c>
      <c r="S9" s="94"/>
      <c r="T9" s="93" t="s">
        <v>12</v>
      </c>
      <c r="U9" s="94"/>
      <c r="V9" s="95" t="s">
        <v>13</v>
      </c>
      <c r="W9" s="96"/>
      <c r="X9" s="104"/>
      <c r="Y9" s="105"/>
      <c r="Z9" s="2"/>
      <c r="AA9" s="98"/>
      <c r="AB9" s="30"/>
    </row>
    <row r="10" spans="1:28" ht="13.5" thickBot="1">
      <c r="A10" s="97"/>
      <c r="B10" s="28"/>
      <c r="C10" s="84"/>
      <c r="D10" s="71" t="s">
        <v>38</v>
      </c>
      <c r="E10" s="34" t="s">
        <v>39</v>
      </c>
      <c r="F10" s="34" t="s">
        <v>38</v>
      </c>
      <c r="G10" s="34" t="s">
        <v>39</v>
      </c>
      <c r="H10" s="34" t="s">
        <v>38</v>
      </c>
      <c r="I10" s="34" t="s">
        <v>39</v>
      </c>
      <c r="J10" s="34" t="s">
        <v>38</v>
      </c>
      <c r="K10" s="34" t="s">
        <v>39</v>
      </c>
      <c r="L10" s="34" t="s">
        <v>38</v>
      </c>
      <c r="M10" s="34" t="s">
        <v>39</v>
      </c>
      <c r="N10" s="34" t="s">
        <v>38</v>
      </c>
      <c r="O10" s="34" t="s">
        <v>39</v>
      </c>
      <c r="P10" s="34" t="s">
        <v>38</v>
      </c>
      <c r="Q10" s="34" t="s">
        <v>39</v>
      </c>
      <c r="R10" s="34" t="s">
        <v>38</v>
      </c>
      <c r="S10" s="34" t="s">
        <v>39</v>
      </c>
      <c r="T10" s="34" t="s">
        <v>38</v>
      </c>
      <c r="U10" s="34" t="s">
        <v>39</v>
      </c>
      <c r="V10" s="34" t="s">
        <v>38</v>
      </c>
      <c r="W10" s="34" t="s">
        <v>39</v>
      </c>
      <c r="X10" s="34" t="s">
        <v>38</v>
      </c>
      <c r="Y10" s="34" t="s">
        <v>39</v>
      </c>
      <c r="Z10" s="2"/>
      <c r="AA10" s="98"/>
      <c r="AB10" s="30"/>
    </row>
    <row r="11" spans="1:28" ht="14.25">
      <c r="A11" s="97"/>
      <c r="B11" s="28"/>
      <c r="C11" s="24" t="s">
        <v>14</v>
      </c>
      <c r="D11" s="12"/>
      <c r="E11" s="11"/>
      <c r="F11" s="11">
        <v>5</v>
      </c>
      <c r="G11" s="11"/>
      <c r="H11" s="11">
        <v>5</v>
      </c>
      <c r="I11" s="11">
        <v>2</v>
      </c>
      <c r="J11" s="11">
        <v>3</v>
      </c>
      <c r="K11" s="11">
        <v>2</v>
      </c>
      <c r="L11" s="11">
        <v>2</v>
      </c>
      <c r="M11" s="11"/>
      <c r="N11" s="11">
        <v>2</v>
      </c>
      <c r="O11" s="11">
        <v>1</v>
      </c>
      <c r="P11" s="11">
        <v>4</v>
      </c>
      <c r="Q11" s="11">
        <v>1</v>
      </c>
      <c r="R11" s="11">
        <v>4</v>
      </c>
      <c r="S11" s="11">
        <v>1</v>
      </c>
      <c r="T11" s="11">
        <v>5</v>
      </c>
      <c r="U11" s="11">
        <v>1</v>
      </c>
      <c r="V11" s="11">
        <v>10</v>
      </c>
      <c r="W11" s="11">
        <v>1</v>
      </c>
      <c r="X11" s="12">
        <f>(D11+F11+H11+J11+L11+N11+P11+R11+T11+V11)</f>
        <v>40</v>
      </c>
      <c r="Y11" s="12">
        <f>(E11+G11+I11+K11+M11+O11+Q11+S11+U11+W11)</f>
        <v>9</v>
      </c>
      <c r="Z11" s="2"/>
      <c r="AA11" s="98"/>
      <c r="AB11" s="30"/>
    </row>
    <row r="12" spans="1:28" ht="14.25">
      <c r="A12" s="97"/>
      <c r="B12" s="28"/>
      <c r="C12" s="25" t="s">
        <v>15</v>
      </c>
      <c r="D12" s="14">
        <v>6</v>
      </c>
      <c r="E12" s="13">
        <v>1</v>
      </c>
      <c r="F12" s="13">
        <v>8</v>
      </c>
      <c r="G12" s="13">
        <v>4</v>
      </c>
      <c r="H12" s="13">
        <v>3</v>
      </c>
      <c r="I12" s="13">
        <v>1</v>
      </c>
      <c r="J12" s="13">
        <v>5</v>
      </c>
      <c r="K12" s="13">
        <v>5</v>
      </c>
      <c r="L12" s="13">
        <v>4</v>
      </c>
      <c r="M12" s="13">
        <v>3</v>
      </c>
      <c r="N12" s="13"/>
      <c r="O12" s="13"/>
      <c r="P12" s="13">
        <v>2</v>
      </c>
      <c r="Q12" s="13">
        <v>1</v>
      </c>
      <c r="R12" s="13">
        <v>2</v>
      </c>
      <c r="S12" s="13">
        <v>1</v>
      </c>
      <c r="T12" s="13"/>
      <c r="U12" s="13"/>
      <c r="V12" s="13"/>
      <c r="W12" s="13"/>
      <c r="X12" s="12">
        <f aca="true" t="shared" si="0" ref="X12:Y24">(D12+F12+H12+J12+L12+N12+P12+R12+T12+V12)</f>
        <v>30</v>
      </c>
      <c r="Y12" s="12">
        <f t="shared" si="0"/>
        <v>16</v>
      </c>
      <c r="Z12" s="2"/>
      <c r="AA12" s="98"/>
      <c r="AB12" s="30"/>
    </row>
    <row r="13" spans="1:28" ht="14.25">
      <c r="A13" s="97"/>
      <c r="B13" s="28"/>
      <c r="C13" s="25" t="s">
        <v>16</v>
      </c>
      <c r="D13" s="14">
        <v>27</v>
      </c>
      <c r="E13" s="13">
        <v>20</v>
      </c>
      <c r="F13" s="13">
        <v>67</v>
      </c>
      <c r="G13" s="13">
        <v>38</v>
      </c>
      <c r="H13" s="13">
        <v>10</v>
      </c>
      <c r="I13" s="13">
        <v>2</v>
      </c>
      <c r="J13" s="13">
        <v>4</v>
      </c>
      <c r="K13" s="13">
        <v>2</v>
      </c>
      <c r="L13" s="13"/>
      <c r="M13" s="13"/>
      <c r="N13" s="13">
        <v>1</v>
      </c>
      <c r="O13" s="13"/>
      <c r="P13" s="13">
        <v>2</v>
      </c>
      <c r="Q13" s="13"/>
      <c r="R13" s="13">
        <v>6</v>
      </c>
      <c r="S13" s="13">
        <v>3</v>
      </c>
      <c r="T13" s="13">
        <v>3</v>
      </c>
      <c r="U13" s="13">
        <v>1</v>
      </c>
      <c r="V13" s="13">
        <v>2</v>
      </c>
      <c r="W13" s="13"/>
      <c r="X13" s="12">
        <f t="shared" si="0"/>
        <v>122</v>
      </c>
      <c r="Y13" s="12">
        <f t="shared" si="0"/>
        <v>66</v>
      </c>
      <c r="Z13" s="2"/>
      <c r="AA13" s="98"/>
      <c r="AB13" s="30"/>
    </row>
    <row r="14" spans="1:28" ht="14.25">
      <c r="A14" s="97"/>
      <c r="B14" s="28"/>
      <c r="C14" s="25" t="s">
        <v>17</v>
      </c>
      <c r="D14" s="14">
        <v>14</v>
      </c>
      <c r="E14" s="13">
        <v>5</v>
      </c>
      <c r="F14" s="13">
        <v>54</v>
      </c>
      <c r="G14" s="13">
        <v>14</v>
      </c>
      <c r="H14" s="13">
        <v>6</v>
      </c>
      <c r="I14" s="13">
        <v>1</v>
      </c>
      <c r="J14" s="13">
        <v>3</v>
      </c>
      <c r="K14" s="13">
        <v>1</v>
      </c>
      <c r="L14" s="13"/>
      <c r="M14" s="13"/>
      <c r="N14" s="13"/>
      <c r="O14" s="13"/>
      <c r="P14" s="13">
        <v>1</v>
      </c>
      <c r="Q14" s="13"/>
      <c r="R14" s="13">
        <v>6</v>
      </c>
      <c r="S14" s="13"/>
      <c r="T14" s="13">
        <v>6</v>
      </c>
      <c r="U14" s="13">
        <v>2</v>
      </c>
      <c r="V14" s="13">
        <v>1</v>
      </c>
      <c r="W14" s="13">
        <v>1</v>
      </c>
      <c r="X14" s="12">
        <f t="shared" si="0"/>
        <v>91</v>
      </c>
      <c r="Y14" s="12">
        <f t="shared" si="0"/>
        <v>24</v>
      </c>
      <c r="Z14" s="2"/>
      <c r="AA14" s="98"/>
      <c r="AB14" s="30"/>
    </row>
    <row r="15" spans="1:28" ht="14.25">
      <c r="A15" s="97"/>
      <c r="B15" s="28"/>
      <c r="C15" s="25" t="s">
        <v>18</v>
      </c>
      <c r="D15" s="14">
        <v>4</v>
      </c>
      <c r="E15" s="13">
        <v>3</v>
      </c>
      <c r="F15" s="13">
        <v>17</v>
      </c>
      <c r="G15" s="13">
        <v>13</v>
      </c>
      <c r="H15" s="13">
        <v>9</v>
      </c>
      <c r="I15" s="13">
        <v>8</v>
      </c>
      <c r="J15" s="13">
        <v>2</v>
      </c>
      <c r="K15" s="13">
        <v>2</v>
      </c>
      <c r="L15" s="13">
        <v>5</v>
      </c>
      <c r="M15" s="13">
        <v>3</v>
      </c>
      <c r="N15" s="13"/>
      <c r="O15" s="13"/>
      <c r="P15" s="13">
        <v>5</v>
      </c>
      <c r="Q15" s="13">
        <v>5</v>
      </c>
      <c r="R15" s="13">
        <v>5</v>
      </c>
      <c r="S15" s="13">
        <v>5</v>
      </c>
      <c r="T15" s="13">
        <v>2</v>
      </c>
      <c r="U15" s="13">
        <v>1</v>
      </c>
      <c r="V15" s="13">
        <v>2</v>
      </c>
      <c r="W15" s="13">
        <v>2</v>
      </c>
      <c r="X15" s="12">
        <f t="shared" si="0"/>
        <v>51</v>
      </c>
      <c r="Y15" s="12">
        <f t="shared" si="0"/>
        <v>42</v>
      </c>
      <c r="Z15" s="2"/>
      <c r="AA15" s="98"/>
      <c r="AB15" s="30"/>
    </row>
    <row r="16" spans="1:28" ht="14.25">
      <c r="A16" s="97"/>
      <c r="B16" s="28"/>
      <c r="C16" s="25" t="s">
        <v>45</v>
      </c>
      <c r="D16" s="14">
        <v>1</v>
      </c>
      <c r="E16" s="13">
        <v>1</v>
      </c>
      <c r="F16" s="13">
        <v>3</v>
      </c>
      <c r="G16" s="13">
        <v>1</v>
      </c>
      <c r="H16" s="13">
        <v>2</v>
      </c>
      <c r="I16" s="13"/>
      <c r="J16" s="13">
        <v>5</v>
      </c>
      <c r="K16" s="13">
        <v>3</v>
      </c>
      <c r="L16" s="13">
        <v>7</v>
      </c>
      <c r="M16" s="13"/>
      <c r="N16" s="13">
        <v>1</v>
      </c>
      <c r="O16" s="13"/>
      <c r="P16" s="13">
        <v>2</v>
      </c>
      <c r="Q16" s="13">
        <v>2</v>
      </c>
      <c r="R16" s="13">
        <v>2</v>
      </c>
      <c r="S16" s="13"/>
      <c r="T16" s="13"/>
      <c r="U16" s="13"/>
      <c r="V16" s="13">
        <v>2</v>
      </c>
      <c r="W16" s="13"/>
      <c r="X16" s="12">
        <f t="shared" si="0"/>
        <v>25</v>
      </c>
      <c r="Y16" s="12">
        <f t="shared" si="0"/>
        <v>7</v>
      </c>
      <c r="Z16" s="2"/>
      <c r="AA16" s="98"/>
      <c r="AB16" s="30"/>
    </row>
    <row r="17" spans="1:28" ht="14.25">
      <c r="A17" s="97"/>
      <c r="B17" s="28"/>
      <c r="C17" s="25" t="s">
        <v>19</v>
      </c>
      <c r="D17" s="14">
        <v>19</v>
      </c>
      <c r="E17" s="13">
        <v>19</v>
      </c>
      <c r="F17" s="13">
        <v>93</v>
      </c>
      <c r="G17" s="13">
        <v>84</v>
      </c>
      <c r="H17" s="13">
        <v>25</v>
      </c>
      <c r="I17" s="13">
        <v>24</v>
      </c>
      <c r="J17" s="13">
        <v>12</v>
      </c>
      <c r="K17" s="13">
        <v>8</v>
      </c>
      <c r="L17" s="13">
        <v>10</v>
      </c>
      <c r="M17" s="13">
        <v>9</v>
      </c>
      <c r="N17" s="13">
        <v>1</v>
      </c>
      <c r="O17" s="13">
        <v>1</v>
      </c>
      <c r="P17" s="13">
        <v>16</v>
      </c>
      <c r="Q17" s="13">
        <v>15</v>
      </c>
      <c r="R17" s="13">
        <v>22</v>
      </c>
      <c r="S17" s="13">
        <v>17</v>
      </c>
      <c r="T17" s="13">
        <v>16</v>
      </c>
      <c r="U17" s="13">
        <v>14</v>
      </c>
      <c r="V17" s="13">
        <v>4</v>
      </c>
      <c r="W17" s="13">
        <v>4</v>
      </c>
      <c r="X17" s="12">
        <f t="shared" si="0"/>
        <v>218</v>
      </c>
      <c r="Y17" s="12">
        <f t="shared" si="0"/>
        <v>195</v>
      </c>
      <c r="Z17" s="2"/>
      <c r="AA17" s="98"/>
      <c r="AB17" s="30"/>
    </row>
    <row r="18" spans="1:28" ht="14.25">
      <c r="A18" s="97"/>
      <c r="B18" s="28"/>
      <c r="C18" s="25" t="s">
        <v>20</v>
      </c>
      <c r="D18" s="14">
        <v>12</v>
      </c>
      <c r="E18" s="13">
        <v>3</v>
      </c>
      <c r="F18" s="13">
        <v>37</v>
      </c>
      <c r="G18" s="13">
        <v>10</v>
      </c>
      <c r="H18" s="13">
        <v>3</v>
      </c>
      <c r="I18" s="13">
        <v>3</v>
      </c>
      <c r="J18" s="13">
        <v>7</v>
      </c>
      <c r="K18" s="13">
        <v>2</v>
      </c>
      <c r="L18" s="13">
        <v>11</v>
      </c>
      <c r="M18" s="13">
        <v>6</v>
      </c>
      <c r="N18" s="13">
        <v>1</v>
      </c>
      <c r="O18" s="13"/>
      <c r="P18" s="13">
        <v>7</v>
      </c>
      <c r="Q18" s="13">
        <v>4</v>
      </c>
      <c r="R18" s="13">
        <v>9</v>
      </c>
      <c r="S18" s="13">
        <v>4</v>
      </c>
      <c r="T18" s="13">
        <v>3</v>
      </c>
      <c r="U18" s="13">
        <v>2</v>
      </c>
      <c r="V18" s="13">
        <v>9</v>
      </c>
      <c r="W18" s="13">
        <v>4</v>
      </c>
      <c r="X18" s="12">
        <f t="shared" si="0"/>
        <v>99</v>
      </c>
      <c r="Y18" s="12">
        <f t="shared" si="0"/>
        <v>38</v>
      </c>
      <c r="Z18" s="2"/>
      <c r="AA18" s="98"/>
      <c r="AB18" s="30"/>
    </row>
    <row r="19" spans="1:28" ht="14.25">
      <c r="A19" s="97"/>
      <c r="B19" s="28"/>
      <c r="C19" s="25" t="s">
        <v>21</v>
      </c>
      <c r="D19" s="14">
        <v>3</v>
      </c>
      <c r="E19" s="13">
        <v>3</v>
      </c>
      <c r="F19" s="13">
        <v>13</v>
      </c>
      <c r="G19" s="13">
        <v>9</v>
      </c>
      <c r="H19" s="13">
        <v>1</v>
      </c>
      <c r="I19" s="13"/>
      <c r="J19" s="13"/>
      <c r="K19" s="13"/>
      <c r="L19" s="13">
        <v>1</v>
      </c>
      <c r="M19" s="13">
        <v>1</v>
      </c>
      <c r="N19" s="13"/>
      <c r="O19" s="13"/>
      <c r="P19" s="13"/>
      <c r="Q19" s="13"/>
      <c r="R19" s="13"/>
      <c r="S19" s="13"/>
      <c r="T19" s="13"/>
      <c r="U19" s="13"/>
      <c r="V19" s="13">
        <v>1</v>
      </c>
      <c r="W19" s="13"/>
      <c r="X19" s="12">
        <f t="shared" si="0"/>
        <v>19</v>
      </c>
      <c r="Y19" s="12">
        <f t="shared" si="0"/>
        <v>13</v>
      </c>
      <c r="Z19" s="2"/>
      <c r="AA19" s="98"/>
      <c r="AB19" s="30"/>
    </row>
    <row r="20" spans="1:28" ht="14.25">
      <c r="A20" s="97"/>
      <c r="B20" s="28"/>
      <c r="C20" s="25" t="s">
        <v>22</v>
      </c>
      <c r="D20" s="14">
        <v>24</v>
      </c>
      <c r="E20" s="13">
        <v>16</v>
      </c>
      <c r="F20" s="13">
        <v>49</v>
      </c>
      <c r="G20" s="13">
        <v>15</v>
      </c>
      <c r="H20" s="13">
        <v>5</v>
      </c>
      <c r="I20" s="13"/>
      <c r="J20" s="13">
        <v>5</v>
      </c>
      <c r="K20" s="13"/>
      <c r="L20" s="13">
        <v>5</v>
      </c>
      <c r="M20" s="13">
        <v>2</v>
      </c>
      <c r="N20" s="13"/>
      <c r="O20" s="13"/>
      <c r="P20" s="13">
        <v>6</v>
      </c>
      <c r="Q20" s="13">
        <v>1</v>
      </c>
      <c r="R20" s="13">
        <v>9</v>
      </c>
      <c r="S20" s="13">
        <v>1</v>
      </c>
      <c r="T20" s="13">
        <v>8</v>
      </c>
      <c r="U20" s="13">
        <v>1</v>
      </c>
      <c r="V20" s="13">
        <v>5</v>
      </c>
      <c r="W20" s="13"/>
      <c r="X20" s="12">
        <f t="shared" si="0"/>
        <v>116</v>
      </c>
      <c r="Y20" s="12">
        <f t="shared" si="0"/>
        <v>36</v>
      </c>
      <c r="Z20" s="2"/>
      <c r="AA20" s="98"/>
      <c r="AB20" s="30"/>
    </row>
    <row r="21" spans="1:28" ht="14.25">
      <c r="A21" s="97"/>
      <c r="B21" s="28"/>
      <c r="C21" s="25" t="s">
        <v>23</v>
      </c>
      <c r="D21" s="14">
        <v>30</v>
      </c>
      <c r="E21" s="13">
        <v>1</v>
      </c>
      <c r="F21" s="13">
        <v>26</v>
      </c>
      <c r="G21" s="13"/>
      <c r="H21" s="13"/>
      <c r="I21" s="13"/>
      <c r="J21" s="13"/>
      <c r="K21" s="13"/>
      <c r="L21" s="13">
        <v>1</v>
      </c>
      <c r="M21" s="13"/>
      <c r="N21" s="13"/>
      <c r="O21" s="13"/>
      <c r="P21" s="13">
        <v>1</v>
      </c>
      <c r="Q21" s="13">
        <v>1</v>
      </c>
      <c r="R21" s="13"/>
      <c r="S21" s="13"/>
      <c r="T21" s="13"/>
      <c r="U21" s="13"/>
      <c r="V21" s="13"/>
      <c r="W21" s="13"/>
      <c r="X21" s="12">
        <f t="shared" si="0"/>
        <v>58</v>
      </c>
      <c r="Y21" s="12">
        <f t="shared" si="0"/>
        <v>2</v>
      </c>
      <c r="Z21" s="2"/>
      <c r="AA21" s="98"/>
      <c r="AB21" s="30"/>
    </row>
    <row r="22" spans="1:28" ht="14.25">
      <c r="A22" s="97"/>
      <c r="B22" s="28"/>
      <c r="C22" s="25" t="s">
        <v>24</v>
      </c>
      <c r="D22" s="14">
        <v>3</v>
      </c>
      <c r="E22" s="13">
        <v>1</v>
      </c>
      <c r="F22" s="13">
        <v>4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>
        <v>1</v>
      </c>
      <c r="S22" s="13"/>
      <c r="T22" s="13">
        <v>1</v>
      </c>
      <c r="U22" s="13"/>
      <c r="V22" s="13"/>
      <c r="W22" s="13"/>
      <c r="X22" s="12">
        <f t="shared" si="0"/>
        <v>9</v>
      </c>
      <c r="Y22" s="12">
        <f t="shared" si="0"/>
        <v>1</v>
      </c>
      <c r="Z22" s="2"/>
      <c r="AA22" s="98"/>
      <c r="AB22" s="30"/>
    </row>
    <row r="23" spans="1:28" ht="14.25">
      <c r="A23" s="97"/>
      <c r="B23" s="28"/>
      <c r="C23" s="25" t="s">
        <v>25</v>
      </c>
      <c r="D23" s="14">
        <v>86</v>
      </c>
      <c r="E23" s="13">
        <v>4</v>
      </c>
      <c r="F23" s="13">
        <v>153</v>
      </c>
      <c r="G23" s="13">
        <v>8</v>
      </c>
      <c r="H23" s="13">
        <v>5</v>
      </c>
      <c r="I23" s="13">
        <v>1</v>
      </c>
      <c r="J23" s="13">
        <v>4</v>
      </c>
      <c r="K23" s="13"/>
      <c r="L23" s="13">
        <v>2</v>
      </c>
      <c r="M23" s="13"/>
      <c r="N23" s="13">
        <v>2</v>
      </c>
      <c r="O23" s="13"/>
      <c r="P23" s="13">
        <v>9</v>
      </c>
      <c r="Q23" s="13">
        <v>2</v>
      </c>
      <c r="R23" s="13">
        <v>16</v>
      </c>
      <c r="S23" s="13">
        <v>11</v>
      </c>
      <c r="T23" s="13">
        <v>7</v>
      </c>
      <c r="U23" s="13">
        <v>2</v>
      </c>
      <c r="V23" s="13">
        <v>7</v>
      </c>
      <c r="W23" s="13">
        <v>2</v>
      </c>
      <c r="X23" s="12">
        <f t="shared" si="0"/>
        <v>291</v>
      </c>
      <c r="Y23" s="12">
        <f t="shared" si="0"/>
        <v>30</v>
      </c>
      <c r="Z23" s="2"/>
      <c r="AA23" s="98"/>
      <c r="AB23" s="30"/>
    </row>
    <row r="24" spans="1:28" ht="15" thickBot="1">
      <c r="A24" s="97"/>
      <c r="B24" s="28"/>
      <c r="C24" s="26" t="s">
        <v>26</v>
      </c>
      <c r="D24" s="22">
        <v>1</v>
      </c>
      <c r="E24" s="23"/>
      <c r="F24" s="23">
        <v>24</v>
      </c>
      <c r="G24" s="23">
        <v>2</v>
      </c>
      <c r="H24" s="23">
        <v>2</v>
      </c>
      <c r="I24" s="23">
        <v>1</v>
      </c>
      <c r="J24" s="23"/>
      <c r="K24" s="23"/>
      <c r="L24" s="13"/>
      <c r="M24" s="13"/>
      <c r="N24" s="23"/>
      <c r="O24" s="23"/>
      <c r="P24" s="23">
        <v>1</v>
      </c>
      <c r="Q24" s="23"/>
      <c r="R24" s="23">
        <v>2</v>
      </c>
      <c r="S24" s="23">
        <v>1</v>
      </c>
      <c r="T24" s="23">
        <v>1</v>
      </c>
      <c r="U24" s="23"/>
      <c r="V24" s="23">
        <v>4</v>
      </c>
      <c r="W24" s="23"/>
      <c r="X24" s="12">
        <f t="shared" si="0"/>
        <v>35</v>
      </c>
      <c r="Y24" s="12">
        <f t="shared" si="0"/>
        <v>4</v>
      </c>
      <c r="Z24" s="2"/>
      <c r="AA24" s="98"/>
      <c r="AB24" s="30"/>
    </row>
    <row r="25" spans="1:28" ht="15.75" thickBot="1">
      <c r="A25" s="97"/>
      <c r="B25" s="28"/>
      <c r="C25" s="35" t="s">
        <v>27</v>
      </c>
      <c r="D25" s="36">
        <f>SUM(D11:D24)</f>
        <v>230</v>
      </c>
      <c r="E25" s="69">
        <f>SUM(E11:E24)</f>
        <v>77</v>
      </c>
      <c r="F25" s="69">
        <f aca="true" t="shared" si="1" ref="F25:W25">SUM(F11:F24)</f>
        <v>553</v>
      </c>
      <c r="G25" s="69">
        <f t="shared" si="1"/>
        <v>198</v>
      </c>
      <c r="H25" s="69">
        <f t="shared" si="1"/>
        <v>76</v>
      </c>
      <c r="I25" s="69">
        <f t="shared" si="1"/>
        <v>43</v>
      </c>
      <c r="J25" s="69">
        <f t="shared" si="1"/>
        <v>50</v>
      </c>
      <c r="K25" s="69">
        <f t="shared" si="1"/>
        <v>25</v>
      </c>
      <c r="L25" s="69">
        <f t="shared" si="1"/>
        <v>48</v>
      </c>
      <c r="M25" s="69">
        <f t="shared" si="1"/>
        <v>24</v>
      </c>
      <c r="N25" s="69">
        <f t="shared" si="1"/>
        <v>8</v>
      </c>
      <c r="O25" s="69">
        <f t="shared" si="1"/>
        <v>2</v>
      </c>
      <c r="P25" s="69">
        <f t="shared" si="1"/>
        <v>56</v>
      </c>
      <c r="Q25" s="69">
        <f t="shared" si="1"/>
        <v>32</v>
      </c>
      <c r="R25" s="69">
        <f t="shared" si="1"/>
        <v>84</v>
      </c>
      <c r="S25" s="69">
        <f t="shared" si="1"/>
        <v>44</v>
      </c>
      <c r="T25" s="69">
        <f t="shared" si="1"/>
        <v>52</v>
      </c>
      <c r="U25" s="69">
        <f t="shared" si="1"/>
        <v>24</v>
      </c>
      <c r="V25" s="69">
        <f t="shared" si="1"/>
        <v>47</v>
      </c>
      <c r="W25" s="69">
        <f t="shared" si="1"/>
        <v>14</v>
      </c>
      <c r="X25" s="69">
        <f>+(D25+F25+H25+J25+L25+N25+P25+R25+T25+V25)</f>
        <v>1204</v>
      </c>
      <c r="Y25" s="36">
        <f>+(E25+G25+I25+K25+M25+O25+Q25+S25+U25+W25)</f>
        <v>483</v>
      </c>
      <c r="Z25" s="2"/>
      <c r="AA25" s="98"/>
      <c r="AB25" s="30"/>
    </row>
    <row r="26" spans="1:28" ht="15.75" thickBot="1">
      <c r="A26" s="97"/>
      <c r="B26" s="28"/>
      <c r="C26" s="37" t="s">
        <v>40</v>
      </c>
      <c r="D26" s="76">
        <f>+(E25/D25)</f>
        <v>0.3347826086956522</v>
      </c>
      <c r="E26" s="77"/>
      <c r="F26" s="76">
        <f>+(G25/F25)</f>
        <v>0.35804701627486435</v>
      </c>
      <c r="G26" s="77"/>
      <c r="H26" s="76">
        <f>+(I25/H25)</f>
        <v>0.5657894736842105</v>
      </c>
      <c r="I26" s="77"/>
      <c r="J26" s="76">
        <f>+(K25/J25)</f>
        <v>0.5</v>
      </c>
      <c r="K26" s="77"/>
      <c r="L26" s="76">
        <f>+(M25/L25)</f>
        <v>0.5</v>
      </c>
      <c r="M26" s="77"/>
      <c r="N26" s="76">
        <f>+(O25/N25)</f>
        <v>0.25</v>
      </c>
      <c r="O26" s="77"/>
      <c r="P26" s="76">
        <f>+(Q25/P25)</f>
        <v>0.5714285714285714</v>
      </c>
      <c r="Q26" s="77"/>
      <c r="R26" s="76">
        <f>+(S25/R25)</f>
        <v>0.5238095238095238</v>
      </c>
      <c r="S26" s="77"/>
      <c r="T26" s="76">
        <f>+(U25/T25)</f>
        <v>0.46153846153846156</v>
      </c>
      <c r="U26" s="77"/>
      <c r="V26" s="76">
        <f>+(W25/V25)</f>
        <v>0.2978723404255319</v>
      </c>
      <c r="W26" s="77"/>
      <c r="X26" s="76">
        <f>+(Y25/X25)</f>
        <v>0.4011627906976744</v>
      </c>
      <c r="Y26" s="77"/>
      <c r="Z26" s="2"/>
      <c r="AA26" s="98"/>
      <c r="AB26" s="30"/>
    </row>
    <row r="27" spans="1:28" ht="13.5" thickBot="1">
      <c r="A27" s="97"/>
      <c r="B27" s="2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98"/>
      <c r="AB27" s="30"/>
    </row>
    <row r="28" spans="1:28" ht="13.5" thickBot="1">
      <c r="A28" s="97"/>
      <c r="B28" s="28"/>
      <c r="C28" s="82" t="s">
        <v>3</v>
      </c>
      <c r="D28" s="85" t="s">
        <v>43</v>
      </c>
      <c r="E28" s="86"/>
      <c r="F28" s="79" t="s">
        <v>28</v>
      </c>
      <c r="G28" s="81"/>
      <c r="H28" s="81"/>
      <c r="I28" s="81"/>
      <c r="J28" s="81"/>
      <c r="K28" s="80"/>
      <c r="L28" s="79" t="s">
        <v>29</v>
      </c>
      <c r="M28" s="81"/>
      <c r="N28" s="81"/>
      <c r="O28" s="81"/>
      <c r="P28" s="81"/>
      <c r="Q28" s="81"/>
      <c r="R28" s="79" t="s">
        <v>44</v>
      </c>
      <c r="S28" s="81"/>
      <c r="T28" s="81"/>
      <c r="U28" s="81"/>
      <c r="V28" s="89" t="s">
        <v>27</v>
      </c>
      <c r="W28" s="90"/>
      <c r="X28" s="19"/>
      <c r="Y28" s="19"/>
      <c r="Z28" s="19"/>
      <c r="AA28" s="98"/>
      <c r="AB28" s="30"/>
    </row>
    <row r="29" spans="1:28" ht="13.5" thickBot="1">
      <c r="A29" s="97"/>
      <c r="B29" s="28"/>
      <c r="C29" s="83"/>
      <c r="D29" s="87"/>
      <c r="E29" s="88"/>
      <c r="F29" s="79" t="s">
        <v>30</v>
      </c>
      <c r="G29" s="80"/>
      <c r="H29" s="79" t="s">
        <v>31</v>
      </c>
      <c r="I29" s="80"/>
      <c r="J29" s="79" t="s">
        <v>32</v>
      </c>
      <c r="K29" s="80"/>
      <c r="L29" s="79" t="s">
        <v>33</v>
      </c>
      <c r="M29" s="80"/>
      <c r="N29" s="79" t="s">
        <v>34</v>
      </c>
      <c r="O29" s="80"/>
      <c r="P29" s="79" t="s">
        <v>35</v>
      </c>
      <c r="Q29" s="80"/>
      <c r="R29" s="79" t="s">
        <v>36</v>
      </c>
      <c r="S29" s="81"/>
      <c r="T29" s="79" t="s">
        <v>37</v>
      </c>
      <c r="U29" s="81"/>
      <c r="V29" s="91"/>
      <c r="W29" s="92"/>
      <c r="X29" s="19"/>
      <c r="Y29" s="19"/>
      <c r="Z29" s="19"/>
      <c r="AA29" s="98"/>
      <c r="AB29" s="30"/>
    </row>
    <row r="30" spans="1:28" ht="13.5" thickBot="1">
      <c r="A30" s="97"/>
      <c r="B30" s="28"/>
      <c r="C30" s="84"/>
      <c r="D30" s="38" t="s">
        <v>38</v>
      </c>
      <c r="E30" s="39" t="s">
        <v>39</v>
      </c>
      <c r="F30" s="34" t="s">
        <v>38</v>
      </c>
      <c r="G30" s="34" t="s">
        <v>39</v>
      </c>
      <c r="H30" s="34" t="s">
        <v>38</v>
      </c>
      <c r="I30" s="34" t="s">
        <v>39</v>
      </c>
      <c r="J30" s="34" t="s">
        <v>38</v>
      </c>
      <c r="K30" s="34" t="s">
        <v>39</v>
      </c>
      <c r="L30" s="34" t="s">
        <v>38</v>
      </c>
      <c r="M30" s="34" t="s">
        <v>39</v>
      </c>
      <c r="N30" s="34" t="s">
        <v>38</v>
      </c>
      <c r="O30" s="34" t="s">
        <v>39</v>
      </c>
      <c r="P30" s="34" t="s">
        <v>38</v>
      </c>
      <c r="Q30" s="34" t="s">
        <v>39</v>
      </c>
      <c r="R30" s="34" t="s">
        <v>38</v>
      </c>
      <c r="S30" s="70" t="s">
        <v>39</v>
      </c>
      <c r="T30" s="34" t="s">
        <v>38</v>
      </c>
      <c r="U30" s="34" t="s">
        <v>39</v>
      </c>
      <c r="V30" s="40" t="s">
        <v>38</v>
      </c>
      <c r="W30" s="40" t="s">
        <v>39</v>
      </c>
      <c r="X30" s="19"/>
      <c r="Y30" s="19"/>
      <c r="Z30" s="19"/>
      <c r="AA30" s="98"/>
      <c r="AB30" s="30"/>
    </row>
    <row r="31" spans="1:29" ht="15">
      <c r="A31" s="97"/>
      <c r="B31" s="28"/>
      <c r="C31" s="24" t="s">
        <v>14</v>
      </c>
      <c r="D31" s="12">
        <f aca="true" t="shared" si="2" ref="D31:E44">(X11)</f>
        <v>40</v>
      </c>
      <c r="E31" s="12">
        <f t="shared" si="2"/>
        <v>9</v>
      </c>
      <c r="F31" s="11">
        <v>4</v>
      </c>
      <c r="G31" s="11">
        <v>1</v>
      </c>
      <c r="H31" s="11">
        <v>4</v>
      </c>
      <c r="I31" s="11">
        <v>1</v>
      </c>
      <c r="J31" s="11">
        <v>2</v>
      </c>
      <c r="K31" s="11">
        <v>1</v>
      </c>
      <c r="L31" s="11">
        <v>4</v>
      </c>
      <c r="M31" s="11"/>
      <c r="N31" s="11">
        <v>19</v>
      </c>
      <c r="O31" s="11"/>
      <c r="P31" s="11">
        <v>1</v>
      </c>
      <c r="Q31" s="11"/>
      <c r="R31" s="11"/>
      <c r="S31" s="41"/>
      <c r="T31" s="11"/>
      <c r="U31" s="11"/>
      <c r="V31" s="42">
        <f aca="true" t="shared" si="3" ref="V31:W44">(D31+F31+H31+J31+L31+N31+P31+R31+T31)</f>
        <v>74</v>
      </c>
      <c r="W31" s="42">
        <f>(E31+G31+I31+K31+M31+O31+Q31+S31+U31)</f>
        <v>12</v>
      </c>
      <c r="X31" s="19"/>
      <c r="Y31" s="19"/>
      <c r="Z31" s="43"/>
      <c r="AA31" s="98"/>
      <c r="AB31" s="30"/>
      <c r="AC31" s="51">
        <f>(W31/V31)</f>
        <v>0.16216216216216217</v>
      </c>
    </row>
    <row r="32" spans="1:29" ht="15">
      <c r="A32" s="97"/>
      <c r="B32" s="28"/>
      <c r="C32" s="25" t="s">
        <v>15</v>
      </c>
      <c r="D32" s="12">
        <f t="shared" si="2"/>
        <v>30</v>
      </c>
      <c r="E32" s="12">
        <f t="shared" si="2"/>
        <v>16</v>
      </c>
      <c r="F32" s="13">
        <v>1</v>
      </c>
      <c r="G32" s="13"/>
      <c r="H32" s="13">
        <v>5</v>
      </c>
      <c r="I32" s="13">
        <v>2</v>
      </c>
      <c r="J32" s="13">
        <v>3</v>
      </c>
      <c r="K32" s="13">
        <v>2</v>
      </c>
      <c r="L32" s="13">
        <v>3</v>
      </c>
      <c r="M32" s="13">
        <v>3</v>
      </c>
      <c r="N32" s="13">
        <v>2</v>
      </c>
      <c r="O32" s="13">
        <v>1</v>
      </c>
      <c r="P32" s="13"/>
      <c r="Q32" s="13"/>
      <c r="R32" s="13"/>
      <c r="S32" s="20"/>
      <c r="T32" s="13">
        <v>2</v>
      </c>
      <c r="U32" s="13">
        <v>2</v>
      </c>
      <c r="V32" s="42">
        <f t="shared" si="3"/>
        <v>46</v>
      </c>
      <c r="W32" s="42">
        <f t="shared" si="3"/>
        <v>26</v>
      </c>
      <c r="X32" s="16"/>
      <c r="Y32" s="16"/>
      <c r="Z32" s="43"/>
      <c r="AA32" s="98"/>
      <c r="AB32" s="30"/>
      <c r="AC32" s="51">
        <f aca="true" t="shared" si="4" ref="AC32:AC44">(W32/V32)</f>
        <v>0.5652173913043478</v>
      </c>
    </row>
    <row r="33" spans="1:29" ht="15">
      <c r="A33" s="97"/>
      <c r="B33" s="28"/>
      <c r="C33" s="25" t="s">
        <v>16</v>
      </c>
      <c r="D33" s="12">
        <f t="shared" si="2"/>
        <v>122</v>
      </c>
      <c r="E33" s="12">
        <f t="shared" si="2"/>
        <v>66</v>
      </c>
      <c r="F33" s="13">
        <v>15</v>
      </c>
      <c r="G33" s="13">
        <v>5</v>
      </c>
      <c r="H33" s="13">
        <v>13</v>
      </c>
      <c r="I33" s="13">
        <v>9</v>
      </c>
      <c r="J33" s="13"/>
      <c r="K33" s="13"/>
      <c r="L33" s="13">
        <v>2</v>
      </c>
      <c r="M33" s="13">
        <v>1</v>
      </c>
      <c r="N33" s="13">
        <v>9</v>
      </c>
      <c r="O33" s="13">
        <v>4</v>
      </c>
      <c r="P33" s="13"/>
      <c r="Q33" s="13"/>
      <c r="R33" s="13"/>
      <c r="S33" s="20"/>
      <c r="T33" s="13">
        <v>2</v>
      </c>
      <c r="U33" s="13">
        <v>1</v>
      </c>
      <c r="V33" s="52">
        <f t="shared" si="3"/>
        <v>163</v>
      </c>
      <c r="W33" s="42">
        <f t="shared" si="3"/>
        <v>86</v>
      </c>
      <c r="X33" s="16"/>
      <c r="Y33" s="16"/>
      <c r="Z33" s="43"/>
      <c r="AA33" s="98"/>
      <c r="AB33" s="30"/>
      <c r="AC33" s="51">
        <f t="shared" si="4"/>
        <v>0.5276073619631901</v>
      </c>
    </row>
    <row r="34" spans="1:29" ht="15">
      <c r="A34" s="97"/>
      <c r="B34" s="28"/>
      <c r="C34" s="25" t="s">
        <v>17</v>
      </c>
      <c r="D34" s="12">
        <f t="shared" si="2"/>
        <v>91</v>
      </c>
      <c r="E34" s="12">
        <f t="shared" si="2"/>
        <v>24</v>
      </c>
      <c r="F34" s="13">
        <v>4</v>
      </c>
      <c r="G34" s="13">
        <v>3</v>
      </c>
      <c r="H34" s="13">
        <v>14</v>
      </c>
      <c r="I34" s="13">
        <v>2</v>
      </c>
      <c r="J34" s="13">
        <v>1</v>
      </c>
      <c r="K34" s="13"/>
      <c r="L34" s="13">
        <v>1</v>
      </c>
      <c r="M34" s="13">
        <v>1</v>
      </c>
      <c r="N34" s="13">
        <v>7</v>
      </c>
      <c r="O34" s="13"/>
      <c r="P34" s="13"/>
      <c r="Q34" s="13"/>
      <c r="R34" s="13"/>
      <c r="S34" s="20"/>
      <c r="T34" s="13">
        <v>3</v>
      </c>
      <c r="U34" s="13"/>
      <c r="V34" s="52">
        <f t="shared" si="3"/>
        <v>121</v>
      </c>
      <c r="W34" s="42">
        <f t="shared" si="3"/>
        <v>30</v>
      </c>
      <c r="X34" s="16"/>
      <c r="Y34" s="16"/>
      <c r="Z34" s="43"/>
      <c r="AA34" s="98"/>
      <c r="AB34" s="30"/>
      <c r="AC34" s="51">
        <f t="shared" si="4"/>
        <v>0.24793388429752067</v>
      </c>
    </row>
    <row r="35" spans="1:30" ht="15">
      <c r="A35" s="97"/>
      <c r="B35" s="28"/>
      <c r="C35" s="25" t="s">
        <v>18</v>
      </c>
      <c r="D35" s="12">
        <f t="shared" si="2"/>
        <v>51</v>
      </c>
      <c r="E35" s="12">
        <f t="shared" si="2"/>
        <v>42</v>
      </c>
      <c r="F35" s="13">
        <v>2</v>
      </c>
      <c r="G35" s="13">
        <v>2</v>
      </c>
      <c r="H35" s="13">
        <v>15</v>
      </c>
      <c r="I35" s="13">
        <v>11</v>
      </c>
      <c r="J35" s="13">
        <v>3</v>
      </c>
      <c r="K35" s="13">
        <v>2</v>
      </c>
      <c r="L35" s="13">
        <v>2</v>
      </c>
      <c r="M35" s="13">
        <v>2</v>
      </c>
      <c r="N35" s="13">
        <v>5</v>
      </c>
      <c r="O35" s="13">
        <v>3</v>
      </c>
      <c r="P35" s="13">
        <v>2</v>
      </c>
      <c r="Q35" s="13">
        <v>2</v>
      </c>
      <c r="R35" s="13"/>
      <c r="S35" s="20"/>
      <c r="T35" s="13">
        <v>1</v>
      </c>
      <c r="U35" s="13">
        <v>1</v>
      </c>
      <c r="V35" s="42">
        <f t="shared" si="3"/>
        <v>81</v>
      </c>
      <c r="W35" s="42">
        <f t="shared" si="3"/>
        <v>65</v>
      </c>
      <c r="X35" s="19"/>
      <c r="Y35" s="19"/>
      <c r="Z35" s="43"/>
      <c r="AA35" s="98"/>
      <c r="AB35" s="30"/>
      <c r="AC35" s="51">
        <f t="shared" si="4"/>
        <v>0.8024691358024691</v>
      </c>
      <c r="AD35" s="29"/>
    </row>
    <row r="36" spans="1:30" ht="15">
      <c r="A36" s="97"/>
      <c r="B36" s="28"/>
      <c r="C36" s="27" t="s">
        <v>45</v>
      </c>
      <c r="D36" s="12">
        <f t="shared" si="2"/>
        <v>25</v>
      </c>
      <c r="E36" s="12">
        <f t="shared" si="2"/>
        <v>7</v>
      </c>
      <c r="F36" s="13">
        <v>2</v>
      </c>
      <c r="G36" s="13"/>
      <c r="H36" s="13">
        <v>5</v>
      </c>
      <c r="I36" s="13"/>
      <c r="J36" s="13">
        <v>3</v>
      </c>
      <c r="K36" s="13">
        <v>2</v>
      </c>
      <c r="L36" s="13"/>
      <c r="M36" s="13"/>
      <c r="N36" s="13"/>
      <c r="O36" s="13"/>
      <c r="P36" s="13"/>
      <c r="Q36" s="13"/>
      <c r="R36" s="13"/>
      <c r="S36" s="20"/>
      <c r="T36" s="13"/>
      <c r="U36" s="13"/>
      <c r="V36" s="42">
        <f t="shared" si="3"/>
        <v>35</v>
      </c>
      <c r="W36" s="42">
        <f t="shared" si="3"/>
        <v>9</v>
      </c>
      <c r="X36" s="19"/>
      <c r="Y36" s="19"/>
      <c r="Z36" s="43"/>
      <c r="AA36" s="98"/>
      <c r="AB36" s="30"/>
      <c r="AC36" s="51">
        <f t="shared" si="4"/>
        <v>0.2571428571428571</v>
      </c>
      <c r="AD36" s="29"/>
    </row>
    <row r="37" spans="1:30" ht="15">
      <c r="A37" s="97"/>
      <c r="B37" s="28"/>
      <c r="C37" s="25" t="s">
        <v>19</v>
      </c>
      <c r="D37" s="12">
        <f t="shared" si="2"/>
        <v>218</v>
      </c>
      <c r="E37" s="12">
        <f t="shared" si="2"/>
        <v>195</v>
      </c>
      <c r="F37" s="13">
        <v>29</v>
      </c>
      <c r="G37" s="13">
        <v>25</v>
      </c>
      <c r="H37" s="13">
        <v>46</v>
      </c>
      <c r="I37" s="13">
        <v>43</v>
      </c>
      <c r="J37" s="13">
        <v>11</v>
      </c>
      <c r="K37" s="13">
        <v>8</v>
      </c>
      <c r="L37" s="13">
        <v>8</v>
      </c>
      <c r="M37" s="13">
        <v>8</v>
      </c>
      <c r="N37" s="13">
        <v>22</v>
      </c>
      <c r="O37" s="13">
        <v>20</v>
      </c>
      <c r="P37" s="13">
        <v>6</v>
      </c>
      <c r="Q37" s="13">
        <v>6</v>
      </c>
      <c r="R37" s="13"/>
      <c r="S37" s="20"/>
      <c r="T37" s="13">
        <v>7</v>
      </c>
      <c r="U37" s="13">
        <v>7</v>
      </c>
      <c r="V37" s="42">
        <f t="shared" si="3"/>
        <v>347</v>
      </c>
      <c r="W37" s="53">
        <f t="shared" si="3"/>
        <v>312</v>
      </c>
      <c r="X37" s="19"/>
      <c r="Y37" s="19"/>
      <c r="Z37" s="43"/>
      <c r="AA37" s="98"/>
      <c r="AB37" s="30"/>
      <c r="AC37" s="51">
        <f t="shared" si="4"/>
        <v>0.899135446685879</v>
      </c>
      <c r="AD37" s="31"/>
    </row>
    <row r="38" spans="1:29" ht="15">
      <c r="A38" s="97"/>
      <c r="B38" s="28"/>
      <c r="C38" s="25" t="s">
        <v>20</v>
      </c>
      <c r="D38" s="12">
        <f t="shared" si="2"/>
        <v>99</v>
      </c>
      <c r="E38" s="12">
        <f t="shared" si="2"/>
        <v>38</v>
      </c>
      <c r="F38" s="13">
        <v>9</v>
      </c>
      <c r="G38" s="13">
        <v>5</v>
      </c>
      <c r="H38" s="13">
        <v>15</v>
      </c>
      <c r="I38" s="13">
        <v>6</v>
      </c>
      <c r="J38" s="13">
        <v>7</v>
      </c>
      <c r="K38" s="13">
        <v>3</v>
      </c>
      <c r="L38" s="13">
        <v>1</v>
      </c>
      <c r="M38" s="13">
        <v>1</v>
      </c>
      <c r="N38" s="13">
        <v>3</v>
      </c>
      <c r="O38" s="13">
        <v>2</v>
      </c>
      <c r="P38" s="13">
        <v>1</v>
      </c>
      <c r="Q38" s="13"/>
      <c r="R38" s="13"/>
      <c r="S38" s="20"/>
      <c r="T38" s="13">
        <v>1</v>
      </c>
      <c r="U38" s="13">
        <v>1</v>
      </c>
      <c r="V38" s="42">
        <f t="shared" si="3"/>
        <v>136</v>
      </c>
      <c r="W38" s="42">
        <f t="shared" si="3"/>
        <v>56</v>
      </c>
      <c r="X38" s="19"/>
      <c r="Y38" s="19"/>
      <c r="Z38" s="43"/>
      <c r="AA38" s="98"/>
      <c r="AB38" s="30"/>
      <c r="AC38" s="51">
        <f t="shared" si="4"/>
        <v>0.4117647058823529</v>
      </c>
    </row>
    <row r="39" spans="1:29" ht="15">
      <c r="A39" s="97"/>
      <c r="B39" s="28"/>
      <c r="C39" s="25" t="s">
        <v>21</v>
      </c>
      <c r="D39" s="12">
        <f t="shared" si="2"/>
        <v>19</v>
      </c>
      <c r="E39" s="12">
        <f t="shared" si="2"/>
        <v>13</v>
      </c>
      <c r="F39" s="13">
        <v>6</v>
      </c>
      <c r="G39" s="13">
        <v>1</v>
      </c>
      <c r="H39" s="13">
        <v>7</v>
      </c>
      <c r="I39" s="13">
        <v>1</v>
      </c>
      <c r="J39" s="13">
        <v>3</v>
      </c>
      <c r="K39" s="13"/>
      <c r="L39" s="13">
        <v>1</v>
      </c>
      <c r="M39" s="13"/>
      <c r="N39" s="13">
        <v>1</v>
      </c>
      <c r="O39" s="13"/>
      <c r="P39" s="13">
        <v>1</v>
      </c>
      <c r="Q39" s="13"/>
      <c r="R39" s="13"/>
      <c r="S39" s="20"/>
      <c r="T39" s="13"/>
      <c r="U39" s="13"/>
      <c r="V39" s="42">
        <f t="shared" si="3"/>
        <v>38</v>
      </c>
      <c r="W39" s="42">
        <f>(E39+G39+I39+K39+M39+O39+Q39+S39+U39)</f>
        <v>15</v>
      </c>
      <c r="X39" s="17"/>
      <c r="Y39" s="17"/>
      <c r="Z39" s="43"/>
      <c r="AA39" s="98"/>
      <c r="AB39" s="30"/>
      <c r="AC39" s="51">
        <f t="shared" si="4"/>
        <v>0.39473684210526316</v>
      </c>
    </row>
    <row r="40" spans="1:29" ht="15">
      <c r="A40" s="97"/>
      <c r="B40" s="28"/>
      <c r="C40" s="25" t="s">
        <v>22</v>
      </c>
      <c r="D40" s="12">
        <f t="shared" si="2"/>
        <v>116</v>
      </c>
      <c r="E40" s="12">
        <f t="shared" si="2"/>
        <v>36</v>
      </c>
      <c r="F40" s="13">
        <v>8</v>
      </c>
      <c r="G40" s="13">
        <v>2</v>
      </c>
      <c r="H40" s="13">
        <v>10</v>
      </c>
      <c r="I40" s="13">
        <v>2</v>
      </c>
      <c r="J40" s="13">
        <v>2</v>
      </c>
      <c r="K40" s="13"/>
      <c r="L40" s="13">
        <v>1</v>
      </c>
      <c r="M40" s="13"/>
      <c r="N40" s="13">
        <v>3</v>
      </c>
      <c r="O40" s="13"/>
      <c r="P40" s="13"/>
      <c r="Q40" s="13"/>
      <c r="R40" s="13"/>
      <c r="S40" s="20"/>
      <c r="T40" s="13">
        <v>1</v>
      </c>
      <c r="U40" s="13">
        <v>1</v>
      </c>
      <c r="V40" s="42">
        <f t="shared" si="3"/>
        <v>141</v>
      </c>
      <c r="W40" s="42">
        <f t="shared" si="3"/>
        <v>41</v>
      </c>
      <c r="X40" s="17"/>
      <c r="Y40" s="17"/>
      <c r="Z40" s="43"/>
      <c r="AA40" s="98"/>
      <c r="AB40" s="30"/>
      <c r="AC40" s="51">
        <f t="shared" si="4"/>
        <v>0.2907801418439716</v>
      </c>
    </row>
    <row r="41" spans="1:29" ht="15">
      <c r="A41" s="97"/>
      <c r="B41" s="28"/>
      <c r="C41" s="25" t="s">
        <v>23</v>
      </c>
      <c r="D41" s="12">
        <f t="shared" si="2"/>
        <v>58</v>
      </c>
      <c r="E41" s="12">
        <f t="shared" si="2"/>
        <v>2</v>
      </c>
      <c r="F41" s="13">
        <v>1</v>
      </c>
      <c r="G41" s="13">
        <v>1</v>
      </c>
      <c r="H41" s="13">
        <v>7</v>
      </c>
      <c r="I41" s="13">
        <v>1</v>
      </c>
      <c r="J41" s="13"/>
      <c r="K41" s="13"/>
      <c r="L41" s="13"/>
      <c r="M41" s="13"/>
      <c r="N41" s="13"/>
      <c r="O41" s="13"/>
      <c r="P41" s="13"/>
      <c r="Q41" s="13"/>
      <c r="R41" s="13"/>
      <c r="S41" s="20"/>
      <c r="T41" s="13"/>
      <c r="U41" s="13"/>
      <c r="V41" s="42">
        <f t="shared" si="3"/>
        <v>66</v>
      </c>
      <c r="W41" s="42">
        <f t="shared" si="3"/>
        <v>4</v>
      </c>
      <c r="X41" s="18"/>
      <c r="Y41" s="18"/>
      <c r="Z41" s="43"/>
      <c r="AA41" s="98"/>
      <c r="AB41" s="30"/>
      <c r="AC41" s="51">
        <f t="shared" si="4"/>
        <v>0.06060606060606061</v>
      </c>
    </row>
    <row r="42" spans="1:29" ht="15">
      <c r="A42" s="97"/>
      <c r="B42" s="28"/>
      <c r="C42" s="25" t="s">
        <v>24</v>
      </c>
      <c r="D42" s="12">
        <f t="shared" si="2"/>
        <v>9</v>
      </c>
      <c r="E42" s="12">
        <f t="shared" si="2"/>
        <v>1</v>
      </c>
      <c r="F42" s="13">
        <v>1</v>
      </c>
      <c r="G42" s="13"/>
      <c r="H42" s="13">
        <v>4</v>
      </c>
      <c r="I42" s="13"/>
      <c r="J42" s="13">
        <v>2</v>
      </c>
      <c r="K42" s="13">
        <v>2</v>
      </c>
      <c r="L42" s="13"/>
      <c r="M42" s="13"/>
      <c r="N42" s="13"/>
      <c r="O42" s="13"/>
      <c r="P42" s="13"/>
      <c r="Q42" s="13"/>
      <c r="R42" s="13"/>
      <c r="S42" s="20"/>
      <c r="T42" s="13"/>
      <c r="U42" s="13"/>
      <c r="V42" s="42">
        <f t="shared" si="3"/>
        <v>16</v>
      </c>
      <c r="W42" s="42">
        <f t="shared" si="3"/>
        <v>3</v>
      </c>
      <c r="X42" s="19"/>
      <c r="Y42" s="19"/>
      <c r="Z42" s="43"/>
      <c r="AA42" s="98"/>
      <c r="AB42" s="30"/>
      <c r="AC42" s="51">
        <f t="shared" si="4"/>
        <v>0.1875</v>
      </c>
    </row>
    <row r="43" spans="1:29" ht="15">
      <c r="A43" s="97"/>
      <c r="B43" s="28"/>
      <c r="C43" s="25" t="s">
        <v>25</v>
      </c>
      <c r="D43" s="12">
        <f t="shared" si="2"/>
        <v>291</v>
      </c>
      <c r="E43" s="12">
        <f t="shared" si="2"/>
        <v>30</v>
      </c>
      <c r="F43" s="13">
        <v>18</v>
      </c>
      <c r="G43" s="13">
        <v>5</v>
      </c>
      <c r="H43" s="13">
        <v>6</v>
      </c>
      <c r="I43" s="13">
        <v>5</v>
      </c>
      <c r="J43" s="13">
        <v>6</v>
      </c>
      <c r="K43" s="13"/>
      <c r="L43" s="13">
        <v>5</v>
      </c>
      <c r="M43" s="13">
        <v>2</v>
      </c>
      <c r="N43" s="13">
        <v>13</v>
      </c>
      <c r="O43" s="13">
        <v>3</v>
      </c>
      <c r="P43" s="13">
        <v>2</v>
      </c>
      <c r="Q43" s="13"/>
      <c r="R43" s="13"/>
      <c r="S43" s="20"/>
      <c r="T43" s="13">
        <v>4</v>
      </c>
      <c r="U43" s="13">
        <v>1</v>
      </c>
      <c r="V43" s="42">
        <f t="shared" si="3"/>
        <v>345</v>
      </c>
      <c r="W43" s="42">
        <f t="shared" si="3"/>
        <v>46</v>
      </c>
      <c r="X43" s="19"/>
      <c r="Y43" s="19"/>
      <c r="Z43" s="43"/>
      <c r="AA43" s="98"/>
      <c r="AB43" s="30"/>
      <c r="AC43" s="51">
        <f t="shared" si="4"/>
        <v>0.13333333333333333</v>
      </c>
    </row>
    <row r="44" spans="1:29" ht="15.75" thickBot="1">
      <c r="A44" s="97"/>
      <c r="B44" s="28"/>
      <c r="C44" s="26" t="s">
        <v>26</v>
      </c>
      <c r="D44" s="12">
        <f t="shared" si="2"/>
        <v>35</v>
      </c>
      <c r="E44" s="12">
        <f t="shared" si="2"/>
        <v>4</v>
      </c>
      <c r="F44" s="15">
        <v>1</v>
      </c>
      <c r="G44" s="15">
        <v>1</v>
      </c>
      <c r="H44" s="13">
        <v>2</v>
      </c>
      <c r="I44" s="13">
        <v>2</v>
      </c>
      <c r="J44" s="15"/>
      <c r="K44" s="15"/>
      <c r="L44" s="15"/>
      <c r="M44" s="15"/>
      <c r="N44" s="15">
        <v>1</v>
      </c>
      <c r="O44" s="15">
        <v>1</v>
      </c>
      <c r="P44" s="15"/>
      <c r="Q44" s="15"/>
      <c r="R44" s="15"/>
      <c r="S44" s="21"/>
      <c r="T44" s="15"/>
      <c r="U44" s="15"/>
      <c r="V44" s="42">
        <f t="shared" si="3"/>
        <v>39</v>
      </c>
      <c r="W44" s="42">
        <f t="shared" si="3"/>
        <v>8</v>
      </c>
      <c r="X44" s="19"/>
      <c r="Y44" s="19"/>
      <c r="Z44" s="43"/>
      <c r="AA44" s="98"/>
      <c r="AB44" s="30"/>
      <c r="AC44" s="51">
        <f t="shared" si="4"/>
        <v>0.20512820512820512</v>
      </c>
    </row>
    <row r="45" spans="1:29" ht="15.75" thickBot="1">
      <c r="A45" s="97"/>
      <c r="B45" s="28"/>
      <c r="C45" s="35" t="s">
        <v>27</v>
      </c>
      <c r="D45" s="69">
        <f>+(D25+F25+H25+J25+L25+N25+P25+R25+T25+V25)</f>
        <v>1204</v>
      </c>
      <c r="E45" s="36">
        <f>+(E25+G25+I25+K25+M25+O25+Q25+S25+U25+W25)</f>
        <v>483</v>
      </c>
      <c r="F45" s="69">
        <f>SUM(F31:F44)</f>
        <v>101</v>
      </c>
      <c r="G45" s="69">
        <f aca="true" t="shared" si="5" ref="G45:Q45">SUM(G31:G44)</f>
        <v>51</v>
      </c>
      <c r="H45" s="69">
        <f t="shared" si="5"/>
        <v>153</v>
      </c>
      <c r="I45" s="69">
        <f t="shared" si="5"/>
        <v>85</v>
      </c>
      <c r="J45" s="69">
        <f t="shared" si="5"/>
        <v>43</v>
      </c>
      <c r="K45" s="69">
        <f t="shared" si="5"/>
        <v>20</v>
      </c>
      <c r="L45" s="69">
        <f t="shared" si="5"/>
        <v>28</v>
      </c>
      <c r="M45" s="69">
        <f t="shared" si="5"/>
        <v>18</v>
      </c>
      <c r="N45" s="69">
        <f t="shared" si="5"/>
        <v>85</v>
      </c>
      <c r="O45" s="69">
        <f t="shared" si="5"/>
        <v>34</v>
      </c>
      <c r="P45" s="69">
        <f t="shared" si="5"/>
        <v>13</v>
      </c>
      <c r="Q45" s="69">
        <f t="shared" si="5"/>
        <v>8</v>
      </c>
      <c r="R45" s="69">
        <f>SUM(R31:R44)</f>
        <v>0</v>
      </c>
      <c r="S45" s="69">
        <f>SUM(S31:S44)</f>
        <v>0</v>
      </c>
      <c r="T45" s="69">
        <f>SUM(T31:T44)</f>
        <v>21</v>
      </c>
      <c r="U45" s="44">
        <f>SUM(U31:U44)</f>
        <v>14</v>
      </c>
      <c r="V45" s="69">
        <f>+(D25+F25+H25+J25+L25+N25+P25+R25+T25+V25+F45+H45+J45+L45+N45+P45+R45+T45)</f>
        <v>1648</v>
      </c>
      <c r="W45" s="36">
        <f>+(E25+G25+I25+K25+M25+O25+Q25+S25+U25+W25+G45+I45+K45+M45+O45+Q45+S45+U45)</f>
        <v>713</v>
      </c>
      <c r="X45" s="17"/>
      <c r="Y45" s="17"/>
      <c r="Z45" s="17"/>
      <c r="AA45" s="98"/>
      <c r="AB45" s="30"/>
      <c r="AC45" s="47"/>
    </row>
    <row r="46" spans="1:28" ht="15.75" thickBot="1">
      <c r="A46" s="97"/>
      <c r="B46" s="28"/>
      <c r="C46" s="37" t="s">
        <v>40</v>
      </c>
      <c r="D46" s="76">
        <f>+(E45/D45)</f>
        <v>0.4011627906976744</v>
      </c>
      <c r="E46" s="77"/>
      <c r="F46" s="76">
        <f>+(G45/F45)</f>
        <v>0.504950495049505</v>
      </c>
      <c r="G46" s="77"/>
      <c r="H46" s="76">
        <f>+(I45/H45)</f>
        <v>0.5555555555555556</v>
      </c>
      <c r="I46" s="77"/>
      <c r="J46" s="76">
        <f>+(K45/J45)</f>
        <v>0.46511627906976744</v>
      </c>
      <c r="K46" s="77"/>
      <c r="L46" s="76">
        <f>+(M45/L45)</f>
        <v>0.6428571428571429</v>
      </c>
      <c r="M46" s="77"/>
      <c r="N46" s="76">
        <f>+(O45/N45)</f>
        <v>0.4</v>
      </c>
      <c r="O46" s="77"/>
      <c r="P46" s="76">
        <f>+(Q45/P45)</f>
        <v>0.6153846153846154</v>
      </c>
      <c r="Q46" s="77"/>
      <c r="R46" s="76" t="e">
        <f>+(S45/R45)</f>
        <v>#DIV/0!</v>
      </c>
      <c r="S46" s="77"/>
      <c r="T46" s="76">
        <f>+(U45/T45)</f>
        <v>0.6666666666666666</v>
      </c>
      <c r="U46" s="77"/>
      <c r="V46" s="76">
        <f>+(W45/V45)</f>
        <v>0.43264563106796117</v>
      </c>
      <c r="W46" s="77"/>
      <c r="X46" s="17"/>
      <c r="Y46" s="17"/>
      <c r="Z46" s="17"/>
      <c r="AA46" s="98"/>
      <c r="AB46" s="30"/>
    </row>
    <row r="47" spans="1:28" ht="12.75">
      <c r="A47" s="97"/>
      <c r="B47" s="2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"/>
      <c r="U47" s="3"/>
      <c r="V47" s="3"/>
      <c r="W47" s="2"/>
      <c r="X47" s="17"/>
      <c r="Y47" s="17"/>
      <c r="Z47" s="17"/>
      <c r="AA47" s="98"/>
      <c r="AB47" s="30"/>
    </row>
    <row r="48" spans="1:28" ht="12.75">
      <c r="A48" s="78"/>
      <c r="C48" s="2" t="s">
        <v>41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"/>
      <c r="U48" s="3"/>
      <c r="V48" s="3"/>
      <c r="W48" s="2"/>
      <c r="X48" s="2"/>
      <c r="Y48" s="2"/>
      <c r="Z48" s="2"/>
      <c r="AA48" s="2"/>
      <c r="AB48" s="2"/>
    </row>
    <row r="49" spans="1:28" ht="12.75">
      <c r="A49" s="7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3"/>
      <c r="U49" s="3"/>
      <c r="V49" s="3"/>
      <c r="W49" s="3"/>
      <c r="X49" s="2"/>
      <c r="Y49" s="2"/>
      <c r="Z49" s="2"/>
      <c r="AA49" s="2"/>
      <c r="AB49" s="2"/>
    </row>
    <row r="50" ht="12.75">
      <c r="A50" s="78"/>
    </row>
    <row r="51" ht="12.75">
      <c r="A51" s="78"/>
    </row>
    <row r="52" ht="12.75">
      <c r="A52" s="78"/>
    </row>
    <row r="53" ht="12.75">
      <c r="A53" s="78"/>
    </row>
    <row r="54" ht="12.75">
      <c r="A54" s="78"/>
    </row>
    <row r="55" ht="12.75">
      <c r="A55" s="78"/>
    </row>
    <row r="56" ht="12.75">
      <c r="A56" s="78"/>
    </row>
    <row r="57" ht="12.75">
      <c r="A57" s="78"/>
    </row>
    <row r="58" ht="12.75">
      <c r="A58" s="78"/>
    </row>
    <row r="59" ht="12.75">
      <c r="A59" s="78"/>
    </row>
    <row r="60" ht="12.75">
      <c r="A60" s="78"/>
    </row>
    <row r="61" ht="12.75">
      <c r="A61" s="78"/>
    </row>
    <row r="62" ht="12.75">
      <c r="A62" s="78"/>
    </row>
    <row r="63" ht="12.75">
      <c r="A63" s="78"/>
    </row>
    <row r="64" ht="12.75">
      <c r="A64" s="78"/>
    </row>
    <row r="65" ht="12.75">
      <c r="A65" s="78"/>
    </row>
    <row r="66" ht="12.75">
      <c r="A66" s="78"/>
    </row>
    <row r="67" ht="12.75">
      <c r="A67" s="78"/>
    </row>
    <row r="68" ht="12.75">
      <c r="A68" s="78"/>
    </row>
    <row r="69" ht="12.75">
      <c r="A69" s="78"/>
    </row>
    <row r="70" ht="12.75">
      <c r="A70" s="78"/>
    </row>
    <row r="71" ht="12.75">
      <c r="A71" s="78"/>
    </row>
    <row r="72" ht="12.75">
      <c r="A72" s="78"/>
    </row>
    <row r="73" ht="12.75">
      <c r="A73" s="78"/>
    </row>
    <row r="74" ht="12.75">
      <c r="A74" s="78"/>
    </row>
    <row r="75" ht="12.75">
      <c r="A75" s="78"/>
    </row>
    <row r="76" ht="12.75">
      <c r="A76" s="78"/>
    </row>
    <row r="77" ht="12.75">
      <c r="A77" s="78"/>
    </row>
    <row r="78" ht="12.75">
      <c r="A78" s="78"/>
    </row>
    <row r="79" ht="12.75">
      <c r="A79" s="78"/>
    </row>
    <row r="80" ht="12.75">
      <c r="A80" s="78"/>
    </row>
    <row r="81" ht="12.75">
      <c r="A81" s="78"/>
    </row>
    <row r="82" ht="12.75">
      <c r="A82" s="78"/>
    </row>
    <row r="83" ht="12.75">
      <c r="A83" s="78"/>
    </row>
    <row r="84" ht="12.75">
      <c r="A84" s="78"/>
    </row>
    <row r="85" ht="12.75">
      <c r="A85" s="78"/>
    </row>
    <row r="86" ht="12.75">
      <c r="A86" s="78"/>
    </row>
    <row r="87" ht="12.75">
      <c r="A87" s="78"/>
    </row>
    <row r="88" ht="12.75">
      <c r="A88" s="78"/>
    </row>
    <row r="89" ht="12.75">
      <c r="A89" s="78"/>
    </row>
    <row r="90" ht="12.75">
      <c r="A90" s="78"/>
    </row>
    <row r="91" ht="12.75">
      <c r="A91" s="78"/>
    </row>
    <row r="92" ht="12.75">
      <c r="A92" s="78"/>
    </row>
    <row r="93" ht="12.75">
      <c r="A93" s="78"/>
    </row>
  </sheetData>
  <sheetProtection/>
  <mergeCells count="54">
    <mergeCell ref="V46:W46"/>
    <mergeCell ref="A48:A93"/>
    <mergeCell ref="T29:U29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H29:I29"/>
    <mergeCell ref="J29:K29"/>
    <mergeCell ref="L29:M29"/>
    <mergeCell ref="N29:O29"/>
    <mergeCell ref="P29:Q29"/>
    <mergeCell ref="R29:S29"/>
    <mergeCell ref="T26:U26"/>
    <mergeCell ref="V26:W26"/>
    <mergeCell ref="X26:Y26"/>
    <mergeCell ref="C28:C30"/>
    <mergeCell ref="D28:E29"/>
    <mergeCell ref="F28:K28"/>
    <mergeCell ref="L28:Q28"/>
    <mergeCell ref="R28:U28"/>
    <mergeCell ref="V28:W29"/>
    <mergeCell ref="F29:G29"/>
    <mergeCell ref="T9:U9"/>
    <mergeCell ref="V9:W9"/>
    <mergeCell ref="D26:E26"/>
    <mergeCell ref="F26:G26"/>
    <mergeCell ref="H26:I26"/>
    <mergeCell ref="J26:K26"/>
    <mergeCell ref="L26:M26"/>
    <mergeCell ref="N26:O26"/>
    <mergeCell ref="P26:Q26"/>
    <mergeCell ref="R26:S26"/>
    <mergeCell ref="H9:I9"/>
    <mergeCell ref="J9:K9"/>
    <mergeCell ref="L9:M9"/>
    <mergeCell ref="N9:O9"/>
    <mergeCell ref="P9:Q9"/>
    <mergeCell ref="R9:S9"/>
    <mergeCell ref="A1:A47"/>
    <mergeCell ref="AA1:AA47"/>
    <mergeCell ref="C6:Y6"/>
    <mergeCell ref="C8:C10"/>
    <mergeCell ref="D8:I8"/>
    <mergeCell ref="J8:O8"/>
    <mergeCell ref="P8:W8"/>
    <mergeCell ref="X8:Y9"/>
    <mergeCell ref="D9:E9"/>
    <mergeCell ref="F9:G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</dc:creator>
  <cp:keywords/>
  <dc:description/>
  <cp:lastModifiedBy>equipo1</cp:lastModifiedBy>
  <cp:lastPrinted>2017-07-07T12:20:19Z</cp:lastPrinted>
  <dcterms:created xsi:type="dcterms:W3CDTF">2007-02-07T09:24:15Z</dcterms:created>
  <dcterms:modified xsi:type="dcterms:W3CDTF">2017-07-07T12:23:35Z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9cc750be-d0ec-4b09-8316-bc59932a619b</vt:lpwstr>
  </property>
</Properties>
</file>